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BAUTISTA\Desktop\TERCER TRIMESTRE SEVAC\TERCER TRIMESTRE SEVAC\INFORMACIÓN PROGRAMATICA\Programas y Proyectos de Inversión\"/>
    </mc:Choice>
  </mc:AlternateContent>
  <xr:revisionPtr revIDLastSave="0" documentId="13_ncr:1_{EBDA9DE5-B849-4F45-AB4A-F634C0850764}" xr6:coauthVersionLast="45" xr6:coauthVersionMax="45" xr10:uidLastSave="{00000000-0000-0000-0000-000000000000}"/>
  <bookViews>
    <workbookView xWindow="-120" yWindow="-120" windowWidth="24240" windowHeight="13140" activeTab="6" xr2:uid="{00000000-000D-0000-FFFF-FFFF00000000}"/>
  </bookViews>
  <sheets>
    <sheet name="ene-mar-18" sheetId="1" r:id="rId1"/>
    <sheet name="ene-jun-18" sheetId="4" r:id="rId2"/>
    <sheet name="ene-sept-18" sheetId="5" r:id="rId3"/>
    <sheet name="ene-dic-18" sheetId="6" r:id="rId4"/>
    <sheet name="ene-mar-19" sheetId="7" r:id="rId5"/>
    <sheet name="abr-jun-19" sheetId="8" r:id="rId6"/>
    <sheet name="SEPTIEMBRE" sheetId="9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9" l="1"/>
  <c r="L12" i="9" s="1"/>
  <c r="J9" i="9"/>
  <c r="N9" i="9" s="1"/>
  <c r="J10" i="9"/>
  <c r="N10" i="9" s="1"/>
  <c r="J11" i="9"/>
  <c r="M11" i="9" s="1"/>
  <c r="M9" i="9"/>
  <c r="M10" i="9"/>
  <c r="G11" i="9"/>
  <c r="L11" i="9" s="1"/>
  <c r="G8" i="9"/>
  <c r="L8" i="9" s="1"/>
  <c r="G7" i="9"/>
  <c r="K7" i="9" s="1"/>
  <c r="G6" i="9"/>
  <c r="L6" i="9" s="1"/>
  <c r="G4" i="9"/>
  <c r="J4" i="9" s="1"/>
  <c r="L10" i="9"/>
  <c r="K10" i="9"/>
  <c r="L9" i="9"/>
  <c r="K9" i="9"/>
  <c r="L5" i="9"/>
  <c r="K5" i="9"/>
  <c r="J5" i="9"/>
  <c r="M5" i="9" s="1"/>
  <c r="N11" i="9" l="1"/>
  <c r="J12" i="9"/>
  <c r="K12" i="9"/>
  <c r="K11" i="9"/>
  <c r="J8" i="9"/>
  <c r="N8" i="9" s="1"/>
  <c r="K8" i="9"/>
  <c r="L7" i="9"/>
  <c r="J7" i="9"/>
  <c r="K6" i="9"/>
  <c r="J6" i="9"/>
  <c r="N6" i="9" s="1"/>
  <c r="N4" i="9"/>
  <c r="M4" i="9"/>
  <c r="K4" i="9"/>
  <c r="N5" i="9"/>
  <c r="M6" i="9"/>
  <c r="L4" i="9"/>
  <c r="M8" i="9"/>
  <c r="N12" i="9" l="1"/>
  <c r="M12" i="9"/>
  <c r="N7" i="9"/>
  <c r="M7" i="9"/>
  <c r="L12" i="8" l="1"/>
  <c r="K12" i="8"/>
  <c r="J12" i="8"/>
  <c r="N12" i="8" s="1"/>
  <c r="L11" i="8"/>
  <c r="K11" i="8"/>
  <c r="J11" i="8"/>
  <c r="N11" i="8" s="1"/>
  <c r="L10" i="8"/>
  <c r="K10" i="8"/>
  <c r="J10" i="8"/>
  <c r="M10" i="8" s="1"/>
  <c r="L9" i="8"/>
  <c r="K9" i="8"/>
  <c r="J9" i="8"/>
  <c r="N9" i="8" s="1"/>
  <c r="L8" i="8"/>
  <c r="K8" i="8"/>
  <c r="J8" i="8"/>
  <c r="N8" i="8" s="1"/>
  <c r="L7" i="8"/>
  <c r="K7" i="8"/>
  <c r="J7" i="8"/>
  <c r="N7" i="8" s="1"/>
  <c r="L6" i="8"/>
  <c r="K6" i="8"/>
  <c r="J6" i="8"/>
  <c r="M6" i="8" s="1"/>
  <c r="M5" i="8"/>
  <c r="L5" i="8"/>
  <c r="K5" i="8"/>
  <c r="J5" i="8"/>
  <c r="N5" i="8" s="1"/>
  <c r="L4" i="8"/>
  <c r="K4" i="8"/>
  <c r="J4" i="8"/>
  <c r="N4" i="8" s="1"/>
  <c r="M4" i="8" l="1"/>
  <c r="M7" i="8"/>
  <c r="M8" i="8"/>
  <c r="M9" i="8"/>
  <c r="M11" i="8"/>
  <c r="M12" i="8"/>
  <c r="N6" i="8"/>
  <c r="N10" i="8"/>
  <c r="J10" i="7"/>
  <c r="M10" i="7" s="1"/>
  <c r="K10" i="7"/>
  <c r="L10" i="7"/>
  <c r="L4" i="7"/>
  <c r="J6" i="7"/>
  <c r="M6" i="7" s="1"/>
  <c r="K6" i="7"/>
  <c r="L6" i="7"/>
  <c r="K4" i="7"/>
  <c r="J4" i="7"/>
  <c r="M4" i="7" s="1"/>
  <c r="N6" i="7" l="1"/>
  <c r="N10" i="7"/>
  <c r="N4" i="7"/>
  <c r="L12" i="7" l="1"/>
  <c r="K12" i="7"/>
  <c r="J12" i="7"/>
  <c r="N12" i="7" s="1"/>
  <c r="L11" i="7"/>
  <c r="K11" i="7"/>
  <c r="J11" i="7"/>
  <c r="N11" i="7" s="1"/>
  <c r="L9" i="7"/>
  <c r="K9" i="7"/>
  <c r="J9" i="7"/>
  <c r="M9" i="7" s="1"/>
  <c r="L8" i="7"/>
  <c r="K8" i="7"/>
  <c r="J8" i="7"/>
  <c r="N8" i="7" s="1"/>
  <c r="L7" i="7"/>
  <c r="K7" i="7"/>
  <c r="J7" i="7"/>
  <c r="N7" i="7" s="1"/>
  <c r="L5" i="7"/>
  <c r="K5" i="7"/>
  <c r="J5" i="7"/>
  <c r="N5" i="7" s="1"/>
  <c r="M11" i="7" l="1"/>
  <c r="M12" i="7"/>
  <c r="M5" i="7"/>
  <c r="M7" i="7"/>
  <c r="M8" i="7"/>
  <c r="N9" i="7"/>
  <c r="K7" i="6"/>
  <c r="N7" i="6" s="1"/>
  <c r="M13" i="6"/>
  <c r="L13" i="6"/>
  <c r="K13" i="6"/>
  <c r="O13" i="6" s="1"/>
  <c r="M12" i="6"/>
  <c r="L12" i="6"/>
  <c r="K12" i="6"/>
  <c r="O12" i="6" s="1"/>
  <c r="M11" i="6"/>
  <c r="L11" i="6"/>
  <c r="K11" i="6"/>
  <c r="O11" i="6" s="1"/>
  <c r="M10" i="6"/>
  <c r="L10" i="6"/>
  <c r="K10" i="6"/>
  <c r="N10" i="6" s="1"/>
  <c r="M9" i="6"/>
  <c r="L9" i="6"/>
  <c r="K9" i="6"/>
  <c r="O9" i="6" s="1"/>
  <c r="M8" i="6"/>
  <c r="L8" i="6"/>
  <c r="K8" i="6"/>
  <c r="O8" i="6" s="1"/>
  <c r="M7" i="6"/>
  <c r="L7" i="6"/>
  <c r="O7" i="6"/>
  <c r="M6" i="6"/>
  <c r="L6" i="6"/>
  <c r="K6" i="6"/>
  <c r="N6" i="6" s="1"/>
  <c r="N8" i="6" l="1"/>
  <c r="N9" i="6"/>
  <c r="N13" i="6"/>
  <c r="N11" i="6"/>
  <c r="N12" i="6"/>
  <c r="O6" i="6"/>
  <c r="O10" i="6"/>
  <c r="N15" i="5"/>
  <c r="M15" i="5"/>
  <c r="L15" i="5"/>
  <c r="K15" i="5"/>
  <c r="O15" i="5" s="1"/>
  <c r="N14" i="5"/>
  <c r="M14" i="5"/>
  <c r="L14" i="5"/>
  <c r="K14" i="5"/>
  <c r="O14" i="5" s="1"/>
  <c r="M12" i="5"/>
  <c r="L12" i="5"/>
  <c r="K12" i="5"/>
  <c r="N12" i="5" s="1"/>
  <c r="M11" i="5"/>
  <c r="L11" i="5"/>
  <c r="K11" i="5"/>
  <c r="O11" i="5" s="1"/>
  <c r="M10" i="5"/>
  <c r="L10" i="5"/>
  <c r="K10" i="5"/>
  <c r="O10" i="5" s="1"/>
  <c r="M9" i="5"/>
  <c r="L9" i="5"/>
  <c r="K9" i="5"/>
  <c r="O9" i="5" s="1"/>
  <c r="M8" i="5"/>
  <c r="L8" i="5"/>
  <c r="K8" i="5"/>
  <c r="N8" i="5" s="1"/>
  <c r="M7" i="5"/>
  <c r="L7" i="5"/>
  <c r="K7" i="5"/>
  <c r="O7" i="5" s="1"/>
  <c r="N9" i="5" l="1"/>
  <c r="N11" i="5"/>
  <c r="N10" i="5"/>
  <c r="N7" i="5"/>
  <c r="O8" i="5"/>
  <c r="O12" i="5"/>
  <c r="M15" i="4" l="1"/>
  <c r="L15" i="4"/>
  <c r="K15" i="4"/>
  <c r="O15" i="4" s="1"/>
  <c r="M14" i="4"/>
  <c r="L14" i="4"/>
  <c r="K14" i="4"/>
  <c r="N14" i="4" s="1"/>
  <c r="M12" i="4"/>
  <c r="L12" i="4"/>
  <c r="K12" i="4"/>
  <c r="O12" i="4" s="1"/>
  <c r="N11" i="4"/>
  <c r="M11" i="4"/>
  <c r="L11" i="4"/>
  <c r="K11" i="4"/>
  <c r="O11" i="4" s="1"/>
  <c r="N10" i="4"/>
  <c r="M10" i="4"/>
  <c r="L10" i="4"/>
  <c r="K10" i="4"/>
  <c r="O10" i="4" s="1"/>
  <c r="M9" i="4"/>
  <c r="L9" i="4"/>
  <c r="K9" i="4"/>
  <c r="N9" i="4" s="1"/>
  <c r="M8" i="4"/>
  <c r="L8" i="4"/>
  <c r="K8" i="4"/>
  <c r="O8" i="4" s="1"/>
  <c r="M7" i="4"/>
  <c r="L7" i="4"/>
  <c r="K7" i="4"/>
  <c r="O7" i="4" s="1"/>
  <c r="N7" i="4" l="1"/>
  <c r="N15" i="4"/>
  <c r="O9" i="4"/>
  <c r="N8" i="4"/>
  <c r="N12" i="4"/>
  <c r="O14" i="4"/>
  <c r="N7" i="1"/>
  <c r="M8" i="1"/>
  <c r="M9" i="1"/>
  <c r="M10" i="1"/>
  <c r="M11" i="1"/>
  <c r="M12" i="1"/>
  <c r="M7" i="1"/>
  <c r="L8" i="1"/>
  <c r="L9" i="1"/>
  <c r="L10" i="1"/>
  <c r="L11" i="1"/>
  <c r="L12" i="1"/>
  <c r="L7" i="1"/>
  <c r="K12" i="1"/>
  <c r="O12" i="1" s="1"/>
  <c r="K11" i="1"/>
  <c r="N11" i="1" s="1"/>
  <c r="K10" i="1"/>
  <c r="N10" i="1" s="1"/>
  <c r="K9" i="1"/>
  <c r="O9" i="1" s="1"/>
  <c r="K8" i="1"/>
  <c r="O8" i="1" s="1"/>
  <c r="K7" i="1"/>
  <c r="O7" i="1" s="1"/>
  <c r="L15" i="1"/>
  <c r="M15" i="1"/>
  <c r="M14" i="1"/>
  <c r="L14" i="1"/>
  <c r="K15" i="1"/>
  <c r="N15" i="1" s="1"/>
  <c r="K14" i="1"/>
  <c r="O14" i="1" s="1"/>
  <c r="O15" i="1" l="1"/>
  <c r="N9" i="1"/>
  <c r="O11" i="1"/>
  <c r="N12" i="1"/>
  <c r="N8" i="1"/>
  <c r="O10" i="1"/>
  <c r="N14" i="1"/>
</calcChain>
</file>

<file path=xl/sharedStrings.xml><?xml version="1.0" encoding="utf-8"?>
<sst xmlns="http://schemas.openxmlformats.org/spreadsheetml/2006/main" count="275" uniqueCount="46">
  <si>
    <t>FISCALIA GENERAL DEL ESTADO DE GUERRERO
Programas y Proyectos de Inversión
Del 01 de Enero al 31 de Marzo de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</si>
  <si>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</si>
  <si>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</si>
  <si>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</si>
  <si>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</si>
  <si>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</si>
  <si>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</si>
  <si>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</si>
  <si>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</si>
  <si>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</si>
  <si>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</si>
  <si>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</si>
  <si>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</si>
  <si>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</si>
  <si>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</si>
  <si>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</si>
  <si>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</si>
  <si>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</si>
  <si>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FASP 2018</t>
  </si>
  <si>
    <t>Fiscalia General del estado de Guerrero</t>
  </si>
  <si>
    <t>Bienes muebles, inmuebles e intangibles</t>
  </si>
  <si>
    <t>Bajo protesta de decir verdad declaramos que los Estados Financieros y sus notas, son razonablemente correctos y son responsabilidad del emisor.</t>
  </si>
  <si>
    <t>01-01-02</t>
  </si>
  <si>
    <t>03-03-03</t>
  </si>
  <si>
    <t>03-04-01</t>
  </si>
  <si>
    <t>03-04-03</t>
  </si>
  <si>
    <t>03-06-00</t>
  </si>
  <si>
    <t>05-09-01</t>
  </si>
  <si>
    <t>05-10-00</t>
  </si>
  <si>
    <t>Coordinación General de la Policia Ministerial</t>
  </si>
  <si>
    <t>Coordinación General de los Servicios Periciales</t>
  </si>
  <si>
    <t>Dirección General de Implementación del Nuevo Sistema de Justicia Penal</t>
  </si>
  <si>
    <t>Fiscalía Especializada en la Investigación y Combate al Delito de Secuestro</t>
  </si>
  <si>
    <t>Fiscalia Especializada en Materia de Desaparición Forzada y Busqueda de Personas Desaparecidas.</t>
  </si>
  <si>
    <t>Invesión Publica</t>
  </si>
  <si>
    <t>Centro de Justicia para las Mujeres</t>
  </si>
  <si>
    <t>FISCALIA GENERAL DEL ESTADO DE GUERRERO
Programas y Proyectos de Inversión
Del 01 de Enero al 30 de Junio de 2018</t>
  </si>
  <si>
    <t>FISCALIA GENERAL DEL ESTADO DE GUERRERO
Programas y Proyectos de Inversión
Del 01 de Enero al 30 de Septiembre de 2018</t>
  </si>
  <si>
    <t>FISCALIA GENERAL DEL ESTADO DE GUERRERO
Programas y Proyectos de Inversión
Del 01 de Enero al 31 de Diciembre de 2018</t>
  </si>
  <si>
    <t>FASP 2018                           Fiscalia General del estado de Guerrero</t>
  </si>
  <si>
    <t>FASP 2019                           Fiscalia General del estado de Guerrero</t>
  </si>
  <si>
    <t>FISCALIA GENERAL DEL ESTADO DE GUERRERO
Programas y Proyectos de Inversión
Del 01 de Enero al 31 de Marzo de 2019</t>
  </si>
  <si>
    <t>Fiscalías especializadas o unidades en materia de prevención, persecución y erradicación del delito de trata de personas</t>
  </si>
  <si>
    <t>Unidades de Inteligencia Financiera</t>
  </si>
  <si>
    <t>FISCALIA GENERAL DEL ESTADO DE GUERRERO
Programas y Proyectos de Inversión
Del 01 de Enero al 30 de Junio de 2019</t>
  </si>
  <si>
    <t>FISCALIA GENERAL DEL ESTADO DE GUERRERO
Programas y Proyectos de Inversión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</si>
</sst>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\-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name val="Arial Narrow"/>
      <family val="2"/>
    </font>
    <font>
      <b/>
      <sz val="7"/>
      <name val="Arial Narrow"/>
      <family val="2"/>
    </font>
    <font>
      <sz val="7"/>
      <color theme="1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1" xfId="1" applyFont="1" applyBorder="1" applyProtection="1">
      <protection locked="0"/>
    </xf>
    <xf numFmtId="0" fontId="2" fillId="0" borderId="7" xfId="1" applyFont="1" applyBorder="1" applyProtection="1">
      <protection locked="0"/>
    </xf>
    <xf numFmtId="4" fontId="2" fillId="0" borderId="7" xfId="1" applyNumberFormat="1" applyFont="1" applyBorder="1" applyAlignment="1" applyProtection="1">
      <alignment horizontal="right" vertical="top"/>
      <protection locked="0"/>
    </xf>
    <xf numFmtId="0" fontId="5" fillId="2" borderId="1" xfId="17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center" wrapText="1"/>
    </xf>
    <xf numFmtId="4" fontId="5" fillId="2" borderId="6" xfId="12" applyNumberFormat="1" applyFont="1" applyFill="1" applyBorder="1" applyAlignment="1">
      <alignment horizontal="center" vertical="center" wrapText="1"/>
    </xf>
    <xf numFmtId="0" fontId="2" fillId="0" borderId="7" xfId="1" applyFont="1" applyBorder="1" applyAlignment="1" applyProtection="1">
      <alignment wrapText="1"/>
      <protection locked="0"/>
    </xf>
    <xf numFmtId="0" fontId="2" fillId="0" borderId="7" xfId="1" applyFont="1" applyBorder="1" applyAlignment="1" applyProtection="1">
      <alignment vertical="center"/>
      <protection locked="0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10" fontId="2" fillId="0" borderId="7" xfId="8" applyNumberFormat="1" applyFont="1" applyBorder="1" applyAlignment="1" applyProtection="1">
      <alignment vertical="center"/>
      <protection locked="0"/>
    </xf>
    <xf numFmtId="9" fontId="2" fillId="0" borderId="7" xfId="19" applyFont="1" applyBorder="1" applyAlignment="1" applyProtection="1">
      <alignment vertical="center"/>
      <protection locked="0"/>
    </xf>
    <xf numFmtId="10" fontId="2" fillId="0" borderId="7" xfId="18" applyNumberFormat="1" applyFont="1" applyBorder="1" applyAlignment="1" applyProtection="1">
      <alignment vertical="center"/>
      <protection locked="0"/>
    </xf>
    <xf numFmtId="10" fontId="2" fillId="0" borderId="7" xfId="1" applyNumberFormat="1" applyFont="1" applyBorder="1" applyAlignment="1" applyProtection="1">
      <alignment vertical="center"/>
      <protection locked="0"/>
    </xf>
    <xf numFmtId="10" fontId="2" fillId="0" borderId="7" xfId="19" applyNumberFormat="1" applyFont="1" applyBorder="1" applyAlignment="1" applyProtection="1">
      <alignment vertical="center"/>
      <protection locked="0"/>
    </xf>
    <xf numFmtId="0" fontId="5" fillId="2" borderId="5" xfId="17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11" xfId="17" applyFont="1" applyFill="1" applyBorder="1" applyAlignment="1">
      <alignment horizontal="center" vertical="top" wrapText="1"/>
    </xf>
    <xf numFmtId="0" fontId="5" fillId="2" borderId="13" xfId="17" applyFont="1" applyFill="1" applyBorder="1" applyAlignment="1">
      <alignment horizontal="center" vertical="center" wrapText="1"/>
    </xf>
    <xf numFmtId="4" fontId="5" fillId="2" borderId="14" xfId="12" applyNumberFormat="1" applyFont="1" applyFill="1" applyBorder="1" applyAlignment="1">
      <alignment horizontal="center" vertical="center" wrapText="1"/>
    </xf>
    <xf numFmtId="0" fontId="2" fillId="0" borderId="15" xfId="8" applyFont="1" applyBorder="1" applyAlignment="1" applyProtection="1">
      <alignment vertical="center"/>
      <protection locked="0"/>
    </xf>
    <xf numFmtId="0" fontId="2" fillId="0" borderId="16" xfId="1" applyFont="1" applyBorder="1" applyProtection="1">
      <protection locked="0"/>
    </xf>
    <xf numFmtId="0" fontId="2" fillId="0" borderId="15" xfId="8" applyFont="1" applyBorder="1" applyAlignment="1" applyProtection="1">
      <alignment horizontal="right" vertical="center"/>
      <protection locked="0"/>
    </xf>
    <xf numFmtId="10" fontId="2" fillId="0" borderId="17" xfId="18" applyNumberFormat="1" applyFont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9" fontId="2" fillId="0" borderId="17" xfId="19" applyFont="1" applyBorder="1" applyAlignment="1" applyProtection="1">
      <alignment vertical="center"/>
      <protection locked="0"/>
    </xf>
    <xf numFmtId="0" fontId="2" fillId="0" borderId="17" xfId="1" applyFont="1" applyBorder="1" applyProtection="1">
      <protection locked="0"/>
    </xf>
    <xf numFmtId="0" fontId="2" fillId="0" borderId="18" xfId="1" applyFont="1" applyBorder="1" applyProtection="1">
      <protection locked="0"/>
    </xf>
    <xf numFmtId="0" fontId="2" fillId="0" borderId="19" xfId="1" applyFont="1" applyBorder="1" applyProtection="1">
      <protection locked="0"/>
    </xf>
    <xf numFmtId="0" fontId="2" fillId="0" borderId="20" xfId="1" applyFont="1" applyBorder="1" applyProtection="1">
      <protection locked="0"/>
    </xf>
    <xf numFmtId="4" fontId="0" fillId="0" borderId="0" xfId="0" applyNumberFormat="1"/>
    <xf numFmtId="4" fontId="7" fillId="0" borderId="0" xfId="0" applyNumberFormat="1" applyFont="1"/>
    <xf numFmtId="0" fontId="9" fillId="3" borderId="1" xfId="1" applyFont="1" applyFill="1" applyBorder="1" applyAlignment="1">
      <alignment horizontal="center" vertical="center" wrapText="1"/>
    </xf>
    <xf numFmtId="4" fontId="9" fillId="3" borderId="1" xfId="12" applyNumberFormat="1" applyFont="1" applyFill="1" applyBorder="1" applyAlignment="1">
      <alignment horizontal="center" vertical="center" wrapText="1"/>
    </xf>
    <xf numFmtId="4" fontId="9" fillId="3" borderId="16" xfId="12" applyNumberFormat="1" applyFont="1" applyFill="1" applyBorder="1" applyAlignment="1">
      <alignment horizontal="center" vertical="center" wrapText="1"/>
    </xf>
    <xf numFmtId="0" fontId="9" fillId="3" borderId="26" xfId="17" applyFont="1" applyFill="1" applyBorder="1" applyAlignment="1">
      <alignment horizontal="center" vertical="top" wrapText="1"/>
    </xf>
    <xf numFmtId="0" fontId="9" fillId="3" borderId="7" xfId="17" applyFont="1" applyFill="1" applyBorder="1" applyAlignment="1">
      <alignment horizontal="center" vertical="center" wrapText="1"/>
    </xf>
    <xf numFmtId="0" fontId="10" fillId="0" borderId="6" xfId="1" applyFont="1" applyBorder="1" applyProtection="1">
      <protection locked="0"/>
    </xf>
    <xf numFmtId="0" fontId="10" fillId="0" borderId="6" xfId="1" applyFont="1" applyBorder="1" applyAlignment="1" applyProtection="1">
      <alignment vertical="center" wrapText="1"/>
      <protection locked="0"/>
    </xf>
    <xf numFmtId="4" fontId="10" fillId="0" borderId="6" xfId="1" applyNumberFormat="1" applyFont="1" applyBorder="1" applyAlignment="1" applyProtection="1">
      <alignment horizontal="right" vertical="center"/>
      <protection locked="0"/>
    </xf>
    <xf numFmtId="10" fontId="10" fillId="0" borderId="6" xfId="8" applyNumberFormat="1" applyFont="1" applyBorder="1" applyAlignment="1" applyProtection="1">
      <alignment vertical="center"/>
      <protection locked="0"/>
    </xf>
    <xf numFmtId="10" fontId="10" fillId="0" borderId="6" xfId="18" applyNumberFormat="1" applyFont="1" applyBorder="1" applyAlignment="1" applyProtection="1">
      <alignment vertical="center"/>
      <protection locked="0"/>
    </xf>
    <xf numFmtId="10" fontId="10" fillId="0" borderId="14" xfId="18" applyNumberFormat="1" applyFont="1" applyBorder="1" applyAlignment="1" applyProtection="1">
      <alignment vertical="center"/>
      <protection locked="0"/>
    </xf>
    <xf numFmtId="10" fontId="10" fillId="0" borderId="6" xfId="1" applyNumberFormat="1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10" fontId="10" fillId="0" borderId="6" xfId="19" applyNumberFormat="1" applyFont="1" applyBorder="1" applyAlignment="1" applyProtection="1">
      <alignment vertical="center"/>
      <protection locked="0"/>
    </xf>
    <xf numFmtId="9" fontId="10" fillId="0" borderId="6" xfId="19" applyFont="1" applyBorder="1" applyAlignment="1" applyProtection="1">
      <alignment vertical="center"/>
      <protection locked="0"/>
    </xf>
    <xf numFmtId="9" fontId="10" fillId="0" borderId="14" xfId="19" applyFont="1" applyBorder="1" applyAlignment="1" applyProtection="1">
      <alignment vertical="center"/>
      <protection locked="0"/>
    </xf>
    <xf numFmtId="0" fontId="10" fillId="0" borderId="23" xfId="1" applyFont="1" applyBorder="1" applyAlignment="1" applyProtection="1">
      <alignment vertical="center" wrapText="1"/>
      <protection locked="0"/>
    </xf>
    <xf numFmtId="4" fontId="10" fillId="0" borderId="23" xfId="1" applyNumberFormat="1" applyFont="1" applyBorder="1" applyAlignment="1" applyProtection="1">
      <alignment horizontal="right" vertical="center"/>
      <protection locked="0"/>
    </xf>
    <xf numFmtId="10" fontId="10" fillId="0" borderId="23" xfId="8" applyNumberFormat="1" applyFont="1" applyBorder="1" applyAlignment="1" applyProtection="1">
      <alignment vertical="center"/>
      <protection locked="0"/>
    </xf>
    <xf numFmtId="9" fontId="10" fillId="0" borderId="23" xfId="19" applyFont="1" applyBorder="1" applyAlignment="1" applyProtection="1">
      <alignment vertical="center"/>
      <protection locked="0"/>
    </xf>
    <xf numFmtId="9" fontId="10" fillId="0" borderId="24" xfId="19" applyFont="1" applyBorder="1" applyAlignment="1" applyProtection="1">
      <alignment vertical="center"/>
      <protection locked="0"/>
    </xf>
    <xf numFmtId="0" fontId="10" fillId="0" borderId="21" xfId="8" applyFont="1" applyBorder="1" applyAlignment="1" applyProtection="1">
      <alignment horizontal="center" vertical="center"/>
      <protection locked="0"/>
    </xf>
    <xf numFmtId="0" fontId="10" fillId="0" borderId="22" xfId="8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10" fillId="0" borderId="8" xfId="8" applyFont="1" applyBorder="1" applyAlignment="1" applyProtection="1">
      <alignment horizontal="center" vertical="center"/>
      <protection locked="0"/>
    </xf>
    <xf numFmtId="0" fontId="9" fillId="0" borderId="9" xfId="17" applyFont="1" applyFill="1" applyBorder="1" applyAlignment="1">
      <alignment horizontal="center" vertical="center" wrapText="1"/>
    </xf>
    <xf numFmtId="0" fontId="10" fillId="0" borderId="9" xfId="1" applyFont="1" applyBorder="1" applyAlignment="1" applyProtection="1">
      <alignment vertical="center" wrapText="1"/>
      <protection locked="0"/>
    </xf>
    <xf numFmtId="4" fontId="10" fillId="0" borderId="9" xfId="1" applyNumberFormat="1" applyFont="1" applyBorder="1" applyAlignment="1" applyProtection="1">
      <alignment horizontal="right" vertical="center"/>
      <protection locked="0"/>
    </xf>
    <xf numFmtId="10" fontId="10" fillId="0" borderId="9" xfId="8" applyNumberFormat="1" applyFont="1" applyBorder="1" applyAlignment="1" applyProtection="1">
      <alignment vertical="center"/>
      <protection locked="0"/>
    </xf>
    <xf numFmtId="10" fontId="10" fillId="0" borderId="9" xfId="18" applyNumberFormat="1" applyFont="1" applyBorder="1" applyAlignment="1" applyProtection="1">
      <alignment vertical="center"/>
      <protection locked="0"/>
    </xf>
    <xf numFmtId="10" fontId="10" fillId="0" borderId="10" xfId="18" applyNumberFormat="1" applyFont="1" applyBorder="1" applyAlignment="1" applyProtection="1">
      <alignment vertical="center"/>
      <protection locked="0"/>
    </xf>
    <xf numFmtId="0" fontId="10" fillId="0" borderId="23" xfId="1" applyFont="1" applyBorder="1" applyProtection="1">
      <protection locked="0"/>
    </xf>
    <xf numFmtId="10" fontId="10" fillId="0" borderId="23" xfId="19" applyNumberFormat="1" applyFont="1" applyBorder="1" applyAlignment="1" applyProtection="1">
      <alignment vertical="center"/>
      <protection locked="0"/>
    </xf>
    <xf numFmtId="10" fontId="10" fillId="0" borderId="23" xfId="18" applyNumberFormat="1" applyFont="1" applyBorder="1" applyAlignment="1" applyProtection="1">
      <alignment vertical="center"/>
      <protection locked="0"/>
    </xf>
    <xf numFmtId="10" fontId="10" fillId="0" borderId="24" xfId="18" applyNumberFormat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9" fillId="4" borderId="26" xfId="17" applyFont="1" applyFill="1" applyBorder="1" applyAlignment="1">
      <alignment horizontal="center" vertical="top" wrapText="1"/>
    </xf>
    <xf numFmtId="0" fontId="9" fillId="4" borderId="7" xfId="17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4" fontId="9" fillId="4" borderId="1" xfId="12" applyNumberFormat="1" applyFont="1" applyFill="1" applyBorder="1" applyAlignment="1">
      <alignment horizontal="center" vertical="center" wrapText="1"/>
    </xf>
    <xf numFmtId="4" fontId="9" fillId="4" borderId="16" xfId="12" applyNumberFormat="1" applyFont="1" applyFill="1" applyBorder="1" applyAlignment="1">
      <alignment horizontal="center" vertical="center" wrapText="1"/>
    </xf>
    <xf numFmtId="0" fontId="6" fillId="0" borderId="0" xfId="1" applyFont="1" applyAlignment="1" applyProtection="1">
      <alignment horizontal="left" vertical="top" wrapText="1"/>
      <protection locked="0"/>
    </xf>
    <xf numFmtId="165" fontId="10" fillId="0" borderId="21" xfId="8" applyNumberFormat="1" applyFont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top" wrapText="1"/>
      <protection locked="0"/>
    </xf>
    <xf numFmtId="0" fontId="5" fillId="2" borderId="2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2" xfId="12" applyFont="1" applyFill="1" applyBorder="1" applyAlignment="1">
      <alignment horizontal="center" vertical="center"/>
    </xf>
    <xf numFmtId="0" fontId="5" fillId="2" borderId="12" xfId="12" applyFont="1" applyFill="1" applyBorder="1" applyAlignment="1">
      <alignment horizontal="center" vertical="center"/>
    </xf>
    <xf numFmtId="0" fontId="8" fillId="3" borderId="25" xfId="1" applyFont="1" applyFill="1" applyBorder="1" applyAlignment="1" applyProtection="1">
      <alignment horizontal="center" vertical="center" wrapText="1"/>
      <protection locked="0"/>
    </xf>
    <xf numFmtId="0" fontId="8" fillId="3" borderId="26" xfId="1" applyFont="1" applyFill="1" applyBorder="1" applyAlignment="1" applyProtection="1">
      <alignment horizontal="center" vertical="center" wrapText="1"/>
      <protection locked="0"/>
    </xf>
    <xf numFmtId="0" fontId="8" fillId="3" borderId="27" xfId="1" applyFont="1" applyFill="1" applyBorder="1" applyAlignment="1" applyProtection="1">
      <alignment horizontal="center" vertical="center" wrapText="1"/>
      <protection locked="0"/>
    </xf>
    <xf numFmtId="0" fontId="9" fillId="3" borderId="28" xfId="1" applyFont="1" applyFill="1" applyBorder="1" applyAlignment="1">
      <alignment horizontal="center" wrapText="1"/>
    </xf>
    <xf numFmtId="0" fontId="9" fillId="3" borderId="29" xfId="1" applyFont="1" applyFill="1" applyBorder="1" applyAlignment="1">
      <alignment horizontal="center" wrapText="1"/>
    </xf>
    <xf numFmtId="0" fontId="9" fillId="3" borderId="30" xfId="1" applyFont="1" applyFill="1" applyBorder="1" applyAlignment="1">
      <alignment horizontal="center" wrapText="1"/>
    </xf>
    <xf numFmtId="0" fontId="9" fillId="3" borderId="28" xfId="1" applyFont="1" applyFill="1" applyBorder="1" applyAlignment="1">
      <alignment horizontal="center"/>
    </xf>
    <xf numFmtId="0" fontId="9" fillId="3" borderId="30" xfId="1" applyFont="1" applyFill="1" applyBorder="1" applyAlignment="1">
      <alignment horizontal="center"/>
    </xf>
    <xf numFmtId="0" fontId="9" fillId="3" borderId="28" xfId="12" applyFont="1" applyFill="1" applyBorder="1" applyAlignment="1">
      <alignment horizontal="center" vertical="center"/>
    </xf>
    <xf numFmtId="0" fontId="9" fillId="3" borderId="31" xfId="12" applyFont="1" applyFill="1" applyBorder="1" applyAlignment="1">
      <alignment horizontal="center" vertical="center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19" xfId="1" applyFont="1" applyBorder="1" applyAlignment="1" applyProtection="1">
      <alignment horizontal="center" vertical="center" wrapText="1"/>
      <protection locked="0"/>
    </xf>
    <xf numFmtId="0" fontId="9" fillId="3" borderId="25" xfId="17" applyFont="1" applyFill="1" applyBorder="1" applyAlignment="1">
      <alignment horizontal="center" vertical="center" wrapText="1"/>
    </xf>
    <xf numFmtId="0" fontId="9" fillId="3" borderId="18" xfId="17" applyFont="1" applyFill="1" applyBorder="1" applyAlignment="1">
      <alignment horizontal="center" vertical="center" wrapText="1"/>
    </xf>
    <xf numFmtId="0" fontId="10" fillId="0" borderId="26" xfId="1" applyFont="1" applyBorder="1" applyAlignment="1" applyProtection="1">
      <alignment horizontal="center" vertical="center" wrapText="1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1" fillId="4" borderId="25" xfId="1" applyFont="1" applyFill="1" applyBorder="1" applyAlignment="1" applyProtection="1">
      <alignment horizontal="center" vertical="center" wrapText="1"/>
      <protection locked="0"/>
    </xf>
    <xf numFmtId="0" fontId="11" fillId="4" borderId="26" xfId="1" applyFont="1" applyFill="1" applyBorder="1" applyAlignment="1" applyProtection="1">
      <alignment horizontal="center" vertical="center" wrapText="1"/>
      <protection locked="0"/>
    </xf>
    <xf numFmtId="0" fontId="11" fillId="4" borderId="27" xfId="1" applyFont="1" applyFill="1" applyBorder="1" applyAlignment="1" applyProtection="1">
      <alignment horizontal="center" vertical="center" wrapText="1"/>
      <protection locked="0"/>
    </xf>
    <xf numFmtId="0" fontId="9" fillId="4" borderId="25" xfId="17" applyFont="1" applyFill="1" applyBorder="1" applyAlignment="1">
      <alignment horizontal="center" vertical="center" wrapText="1"/>
    </xf>
    <xf numFmtId="0" fontId="9" fillId="4" borderId="15" xfId="17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wrapText="1"/>
    </xf>
    <xf numFmtId="0" fontId="9" fillId="4" borderId="29" xfId="1" applyFont="1" applyFill="1" applyBorder="1" applyAlignment="1">
      <alignment horizontal="center" wrapText="1"/>
    </xf>
    <xf numFmtId="0" fontId="9" fillId="4" borderId="30" xfId="1" applyFont="1" applyFill="1" applyBorder="1" applyAlignment="1">
      <alignment horizontal="center" wrapText="1"/>
    </xf>
    <xf numFmtId="0" fontId="9" fillId="4" borderId="28" xfId="1" applyFont="1" applyFill="1" applyBorder="1" applyAlignment="1">
      <alignment horizontal="center"/>
    </xf>
    <xf numFmtId="0" fontId="9" fillId="4" borderId="30" xfId="1" applyFont="1" applyFill="1" applyBorder="1" applyAlignment="1">
      <alignment horizontal="center"/>
    </xf>
    <xf numFmtId="0" fontId="9" fillId="4" borderId="28" xfId="12" applyFont="1" applyFill="1" applyBorder="1" applyAlignment="1">
      <alignment horizontal="center" vertical="center"/>
    </xf>
    <xf numFmtId="0" fontId="9" fillId="4" borderId="31" xfId="12" applyFont="1" applyFill="1" applyBorder="1" applyAlignment="1">
      <alignment horizontal="center" vertical="center"/>
    </xf>
  </cellXfs>
  <cellStyles count="20">
    <cellStyle name="Euro" xfId="2" xr:uid="{00000000-0005-0000-0000-000000000000}"/>
    <cellStyle name="Millares 2" xfId="3" xr:uid="{00000000-0005-0000-0000-000001000000}"/>
    <cellStyle name="Millares 2 2" xfId="4" xr:uid="{00000000-0005-0000-0000-000002000000}"/>
    <cellStyle name="Millares 2 3" xfId="5" xr:uid="{00000000-0005-0000-0000-000003000000}"/>
    <cellStyle name="Millares 3" xfId="6" xr:uid="{00000000-0005-0000-0000-000004000000}"/>
    <cellStyle name="Moneda 2" xfId="7" xr:uid="{00000000-0005-0000-0000-000005000000}"/>
    <cellStyle name="Normal" xfId="0" builtinId="0"/>
    <cellStyle name="Normal 2" xfId="8" xr:uid="{00000000-0005-0000-0000-000007000000}"/>
    <cellStyle name="Normal 2 2" xfId="9" xr:uid="{00000000-0005-0000-0000-000008000000}"/>
    <cellStyle name="Normal 3" xfId="10" xr:uid="{00000000-0005-0000-0000-000009000000}"/>
    <cellStyle name="Normal 4" xfId="11" xr:uid="{00000000-0005-0000-0000-00000A000000}"/>
    <cellStyle name="Normal 4 2" xfId="12" xr:uid="{00000000-0005-0000-0000-00000B000000}"/>
    <cellStyle name="Normal 5" xfId="13" xr:uid="{00000000-0005-0000-0000-00000C000000}"/>
    <cellStyle name="Normal 5 2" xfId="14" xr:uid="{00000000-0005-0000-0000-00000D000000}"/>
    <cellStyle name="Normal 6" xfId="15" xr:uid="{00000000-0005-0000-0000-00000E000000}"/>
    <cellStyle name="Normal 6 2" xfId="16" xr:uid="{00000000-0005-0000-0000-00000F000000}"/>
    <cellStyle name="Normal 7" xfId="1" xr:uid="{00000000-0005-0000-0000-000010000000}"/>
    <cellStyle name="Normal_141008Reportes Cuadros Institucionales-sectorialesADV" xfId="17" xr:uid="{00000000-0005-0000-0000-000011000000}"/>
    <cellStyle name="Porcentaje" xfId="19" builtinId="5"/>
    <cellStyle name="Porcentaje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38100</xdr:rowOff>
    </xdr:from>
    <xdr:to>
      <xdr:col>4</xdr:col>
      <xdr:colOff>333375</xdr:colOff>
      <xdr:row>23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19175" y="4438650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16</xdr:row>
      <xdr:rowOff>38100</xdr:rowOff>
    </xdr:from>
    <xdr:to>
      <xdr:col>10</xdr:col>
      <xdr:colOff>352425</xdr:colOff>
      <xdr:row>22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600575" y="4438650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 RICARDO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SALINAS MÉNDEZ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16</xdr:row>
      <xdr:rowOff>38100</xdr:rowOff>
    </xdr:from>
    <xdr:to>
      <xdr:col>4</xdr:col>
      <xdr:colOff>333375</xdr:colOff>
      <xdr:row>23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019175" y="4962525"/>
          <a:ext cx="24669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6</xdr:col>
      <xdr:colOff>0</xdr:colOff>
      <xdr:row>16</xdr:row>
      <xdr:rowOff>38100</xdr:rowOff>
    </xdr:from>
    <xdr:to>
      <xdr:col>10</xdr:col>
      <xdr:colOff>352425</xdr:colOff>
      <xdr:row>22</xdr:row>
      <xdr:rowOff>172235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600575" y="4962525"/>
          <a:ext cx="246697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LIC. RICARDO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SALINAS MÉNDEZ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57150</xdr:rowOff>
    </xdr:from>
    <xdr:to>
      <xdr:col>3</xdr:col>
      <xdr:colOff>285750</xdr:colOff>
      <xdr:row>0</xdr:row>
      <xdr:rowOff>839489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57150"/>
          <a:ext cx="790575" cy="782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0"/>
  <sheetViews>
    <sheetView workbookViewId="0">
      <selection activeCell="B3" sqref="B3:O3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12.7109375" customWidth="1"/>
    <col min="4" max="4" width="12.28515625" customWidth="1"/>
    <col min="5" max="5" width="29" customWidth="1"/>
    <col min="6" max="6" width="10.5703125" customWidth="1"/>
    <col min="7" max="7" width="10.7109375" customWidth="1"/>
    <col min="8" max="8" width="9.5703125" customWidth="1"/>
    <col min="9" max="11" width="10.85546875" customWidth="1"/>
    <col min="12" max="13" width="10.42578125" customWidth="1"/>
    <col min="14" max="15" width="10.5703125" customWidth="1"/>
  </cols>
  <sheetData>
    <row r="2" spans="2:15" ht="15.75" thickBot="1" x14ac:dyDescent="0.3"/>
    <row r="3" spans="2:15" ht="50.25" customHeight="1" x14ac:dyDescent="0.25">
      <c r="B3" s="75" t="s">
        <v>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2:15" x14ac:dyDescent="0.25">
      <c r="B4" s="17"/>
      <c r="C4" s="4"/>
      <c r="D4" s="4"/>
      <c r="E4" s="4"/>
      <c r="F4" s="79" t="s">
        <v>1</v>
      </c>
      <c r="G4" s="80"/>
      <c r="H4" s="81"/>
      <c r="I4" s="79" t="s">
        <v>2</v>
      </c>
      <c r="J4" s="80"/>
      <c r="K4" s="81"/>
      <c r="L4" s="85" t="s">
        <v>3</v>
      </c>
      <c r="M4" s="86"/>
      <c r="N4" s="87" t="s">
        <v>4</v>
      </c>
      <c r="O4" s="88"/>
    </row>
    <row r="5" spans="2:15" s="16" customFormat="1" ht="33.75" x14ac:dyDescent="0.25">
      <c r="B5" s="18" t="s">
        <v>5</v>
      </c>
      <c r="C5" s="15" t="s">
        <v>6</v>
      </c>
      <c r="D5" s="15" t="s">
        <v>7</v>
      </c>
      <c r="E5" s="1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10</v>
      </c>
      <c r="K5" s="5" t="s">
        <v>13</v>
      </c>
      <c r="L5" s="5" t="s">
        <v>14</v>
      </c>
      <c r="M5" s="5" t="s">
        <v>15</v>
      </c>
      <c r="N5" s="6" t="s">
        <v>16</v>
      </c>
      <c r="O5" s="19" t="s">
        <v>17</v>
      </c>
    </row>
    <row r="6" spans="2:15" x14ac:dyDescent="0.25">
      <c r="B6" s="20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1"/>
    </row>
    <row r="7" spans="2:15" ht="23.25" x14ac:dyDescent="0.25">
      <c r="B7" s="22" t="s">
        <v>23</v>
      </c>
      <c r="C7" s="82" t="s">
        <v>19</v>
      </c>
      <c r="D7" s="2"/>
      <c r="E7" s="7" t="s">
        <v>29</v>
      </c>
      <c r="F7" s="9">
        <v>13510000</v>
      </c>
      <c r="G7" s="9">
        <v>13510000</v>
      </c>
      <c r="H7" s="9">
        <v>0</v>
      </c>
      <c r="I7" s="10">
        <v>1</v>
      </c>
      <c r="J7" s="10">
        <v>1</v>
      </c>
      <c r="K7" s="10">
        <f>H7/F7</f>
        <v>0</v>
      </c>
      <c r="L7" s="12">
        <f>H7/F7</f>
        <v>0</v>
      </c>
      <c r="M7" s="12">
        <f>H7/G7</f>
        <v>0</v>
      </c>
      <c r="N7" s="12">
        <f>K7/I7</f>
        <v>0</v>
      </c>
      <c r="O7" s="23">
        <f>K7/J7</f>
        <v>0</v>
      </c>
    </row>
    <row r="8" spans="2:15" ht="23.25" x14ac:dyDescent="0.25">
      <c r="B8" s="22" t="s">
        <v>24</v>
      </c>
      <c r="C8" s="82"/>
      <c r="D8" s="2"/>
      <c r="E8" s="7" t="s">
        <v>31</v>
      </c>
      <c r="F8" s="9">
        <v>404000</v>
      </c>
      <c r="G8" s="9">
        <v>404000</v>
      </c>
      <c r="H8" s="9">
        <v>0</v>
      </c>
      <c r="I8" s="10">
        <v>1</v>
      </c>
      <c r="J8" s="10">
        <v>1</v>
      </c>
      <c r="K8" s="13">
        <f>H8/F8</f>
        <v>0</v>
      </c>
      <c r="L8" s="12">
        <f t="shared" ref="L8:L12" si="0">H8/F8</f>
        <v>0</v>
      </c>
      <c r="M8" s="12">
        <f t="shared" ref="M8:M12" si="1">H8/G8</f>
        <v>0</v>
      </c>
      <c r="N8" s="12">
        <f t="shared" ref="N8:N12" si="2">K8/I8</f>
        <v>0</v>
      </c>
      <c r="O8" s="23">
        <f t="shared" ref="O8:O12" si="3">K8/J8</f>
        <v>0</v>
      </c>
    </row>
    <row r="9" spans="2:15" ht="23.25" x14ac:dyDescent="0.25">
      <c r="B9" s="22" t="s">
        <v>25</v>
      </c>
      <c r="C9" s="82"/>
      <c r="D9" s="83" t="s">
        <v>20</v>
      </c>
      <c r="E9" s="7" t="s">
        <v>31</v>
      </c>
      <c r="F9" s="9">
        <v>671600</v>
      </c>
      <c r="G9" s="9">
        <v>671600</v>
      </c>
      <c r="H9" s="9">
        <v>0</v>
      </c>
      <c r="I9" s="10">
        <v>1</v>
      </c>
      <c r="J9" s="10">
        <v>1</v>
      </c>
      <c r="K9" s="13">
        <f>H9/F9</f>
        <v>0</v>
      </c>
      <c r="L9" s="12">
        <f t="shared" si="0"/>
        <v>0</v>
      </c>
      <c r="M9" s="12">
        <f t="shared" si="1"/>
        <v>0</v>
      </c>
      <c r="N9" s="12">
        <f t="shared" si="2"/>
        <v>0</v>
      </c>
      <c r="O9" s="23">
        <f t="shared" si="3"/>
        <v>0</v>
      </c>
    </row>
    <row r="10" spans="2:15" ht="23.25" x14ac:dyDescent="0.25">
      <c r="B10" s="22" t="s">
        <v>26</v>
      </c>
      <c r="C10" s="82"/>
      <c r="D10" s="83"/>
      <c r="E10" s="7" t="s">
        <v>30</v>
      </c>
      <c r="F10" s="9">
        <v>5121337.25</v>
      </c>
      <c r="G10" s="9">
        <v>5121337.25</v>
      </c>
      <c r="H10" s="9">
        <v>0</v>
      </c>
      <c r="I10" s="10">
        <v>1</v>
      </c>
      <c r="J10" s="10">
        <v>1</v>
      </c>
      <c r="K10" s="13">
        <f>H10/F10</f>
        <v>0</v>
      </c>
      <c r="L10" s="12">
        <f t="shared" si="0"/>
        <v>0</v>
      </c>
      <c r="M10" s="12">
        <f t="shared" si="1"/>
        <v>0</v>
      </c>
      <c r="N10" s="12">
        <f t="shared" si="2"/>
        <v>0</v>
      </c>
      <c r="O10" s="23">
        <f t="shared" si="3"/>
        <v>0</v>
      </c>
    </row>
    <row r="11" spans="2:15" ht="23.25" customHeight="1" x14ac:dyDescent="0.25">
      <c r="B11" s="22" t="s">
        <v>27</v>
      </c>
      <c r="C11" s="82"/>
      <c r="D11" s="2"/>
      <c r="E11" s="7" t="s">
        <v>32</v>
      </c>
      <c r="F11" s="9">
        <v>6131200</v>
      </c>
      <c r="G11" s="9">
        <v>6131200</v>
      </c>
      <c r="H11" s="9">
        <v>0</v>
      </c>
      <c r="I11" s="10">
        <v>1</v>
      </c>
      <c r="J11" s="10">
        <v>1</v>
      </c>
      <c r="K11" s="13">
        <f>J11/F11</f>
        <v>1.6310020876826723E-7</v>
      </c>
      <c r="L11" s="12">
        <f t="shared" si="0"/>
        <v>0</v>
      </c>
      <c r="M11" s="12">
        <f t="shared" si="1"/>
        <v>0</v>
      </c>
      <c r="N11" s="12">
        <f t="shared" si="2"/>
        <v>1.6310020876826723E-7</v>
      </c>
      <c r="O11" s="23">
        <f t="shared" si="3"/>
        <v>1.6310020876826723E-7</v>
      </c>
    </row>
    <row r="12" spans="2:15" ht="34.5" x14ac:dyDescent="0.25">
      <c r="B12" s="22" t="s">
        <v>28</v>
      </c>
      <c r="C12" s="82"/>
      <c r="D12" s="2"/>
      <c r="E12" s="7" t="s">
        <v>33</v>
      </c>
      <c r="F12" s="9">
        <v>457199</v>
      </c>
      <c r="G12" s="9">
        <v>457199</v>
      </c>
      <c r="H12" s="9">
        <v>0</v>
      </c>
      <c r="I12" s="10">
        <v>1</v>
      </c>
      <c r="J12" s="10">
        <v>1</v>
      </c>
      <c r="K12" s="14">
        <f>H12/F12</f>
        <v>0</v>
      </c>
      <c r="L12" s="12">
        <f t="shared" si="0"/>
        <v>0</v>
      </c>
      <c r="M12" s="12">
        <f t="shared" si="1"/>
        <v>0</v>
      </c>
      <c r="N12" s="12">
        <f t="shared" si="2"/>
        <v>0</v>
      </c>
      <c r="O12" s="23">
        <f t="shared" si="3"/>
        <v>0</v>
      </c>
    </row>
    <row r="13" spans="2:15" x14ac:dyDescent="0.25">
      <c r="B13" s="20"/>
      <c r="C13" s="82"/>
      <c r="D13" s="2"/>
      <c r="E13" s="2"/>
      <c r="F13" s="9"/>
      <c r="G13" s="9"/>
      <c r="H13" s="9"/>
      <c r="I13" s="8"/>
      <c r="J13" s="8"/>
      <c r="K13" s="8"/>
      <c r="L13" s="8"/>
      <c r="M13" s="8"/>
      <c r="N13" s="8"/>
      <c r="O13" s="24"/>
    </row>
    <row r="14" spans="2:15" x14ac:dyDescent="0.25">
      <c r="B14" s="22" t="s">
        <v>22</v>
      </c>
      <c r="C14" s="82"/>
      <c r="D14" s="84" t="s">
        <v>34</v>
      </c>
      <c r="E14" s="2" t="s">
        <v>35</v>
      </c>
      <c r="F14" s="9">
        <v>600000</v>
      </c>
      <c r="G14" s="9">
        <v>600000</v>
      </c>
      <c r="H14" s="9">
        <v>0</v>
      </c>
      <c r="I14" s="10">
        <v>1</v>
      </c>
      <c r="J14" s="10">
        <v>1</v>
      </c>
      <c r="K14" s="11">
        <f>H14/F14</f>
        <v>0</v>
      </c>
      <c r="L14" s="11">
        <f>H14/F14</f>
        <v>0</v>
      </c>
      <c r="M14" s="11">
        <f>H14/G14</f>
        <v>0</v>
      </c>
      <c r="N14" s="11">
        <f>K14/I14</f>
        <v>0</v>
      </c>
      <c r="O14" s="25">
        <f>K14/J14</f>
        <v>0</v>
      </c>
    </row>
    <row r="15" spans="2:15" ht="24.75" customHeight="1" x14ac:dyDescent="0.25">
      <c r="B15" s="22" t="s">
        <v>27</v>
      </c>
      <c r="C15" s="82"/>
      <c r="D15" s="84"/>
      <c r="E15" s="7" t="s">
        <v>32</v>
      </c>
      <c r="F15" s="9">
        <v>3728976</v>
      </c>
      <c r="G15" s="9">
        <v>3728976</v>
      </c>
      <c r="H15" s="9">
        <v>0</v>
      </c>
      <c r="I15" s="10">
        <v>1</v>
      </c>
      <c r="J15" s="10">
        <v>1</v>
      </c>
      <c r="K15" s="11">
        <f>H15/F15</f>
        <v>0</v>
      </c>
      <c r="L15" s="11">
        <f>H15/F15</f>
        <v>0</v>
      </c>
      <c r="M15" s="11">
        <f>H15/G15</f>
        <v>0</v>
      </c>
      <c r="N15" s="11">
        <f>K15/I15</f>
        <v>0</v>
      </c>
      <c r="O15" s="25">
        <f>K15/J15</f>
        <v>0</v>
      </c>
    </row>
    <row r="16" spans="2:15" x14ac:dyDescent="0.25">
      <c r="B16" s="20"/>
      <c r="C16" s="82"/>
      <c r="D16" s="2"/>
      <c r="E16" s="2"/>
      <c r="F16" s="3"/>
      <c r="G16" s="3"/>
      <c r="H16" s="3"/>
      <c r="I16" s="2"/>
      <c r="J16" s="2"/>
      <c r="K16" s="2"/>
      <c r="L16" s="2"/>
      <c r="M16" s="2"/>
      <c r="N16" s="2"/>
      <c r="O16" s="26"/>
    </row>
    <row r="17" spans="2:15" ht="15.75" thickBot="1" x14ac:dyDescent="0.3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9" spans="2:15" ht="15" customHeight="1" x14ac:dyDescent="0.25">
      <c r="B19" s="78" t="s">
        <v>21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</sheetData>
  <mergeCells count="9">
    <mergeCell ref="B3:O3"/>
    <mergeCell ref="B19:O20"/>
    <mergeCell ref="F4:H4"/>
    <mergeCell ref="C7:C16"/>
    <mergeCell ref="D9:D10"/>
    <mergeCell ref="D14:D15"/>
    <mergeCell ref="L4:M4"/>
    <mergeCell ref="N4:O4"/>
    <mergeCell ref="I4:K4"/>
  </mergeCells>
  <pageMargins left="0.62992125984251968" right="0.23622047244094491" top="0.74803149606299213" bottom="0.74803149606299213" header="0.31496062992125984" footer="0.31496062992125984"/>
  <pageSetup paperSize="5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O20"/>
  <sheetViews>
    <sheetView workbookViewId="0">
      <selection activeCell="B4" sqref="B4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12.7109375" customWidth="1"/>
    <col min="4" max="4" width="12.28515625" customWidth="1"/>
    <col min="5" max="5" width="29" customWidth="1"/>
    <col min="6" max="6" width="10.5703125" customWidth="1"/>
    <col min="7" max="7" width="10.7109375" customWidth="1"/>
    <col min="8" max="8" width="11.7109375" customWidth="1"/>
    <col min="9" max="11" width="10.85546875" customWidth="1"/>
    <col min="12" max="13" width="10.42578125" customWidth="1"/>
    <col min="14" max="15" width="10.5703125" customWidth="1"/>
  </cols>
  <sheetData>
    <row r="2" spans="2:15" ht="15.75" thickBot="1" x14ac:dyDescent="0.3"/>
    <row r="3" spans="2:15" ht="50.25" customHeight="1" x14ac:dyDescent="0.25">
      <c r="B3" s="75" t="s">
        <v>36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2:15" x14ac:dyDescent="0.25">
      <c r="B4" s="17"/>
      <c r="C4" s="4"/>
      <c r="D4" s="4"/>
      <c r="E4" s="4"/>
      <c r="F4" s="79" t="s">
        <v>1</v>
      </c>
      <c r="G4" s="80"/>
      <c r="H4" s="81"/>
      <c r="I4" s="79" t="s">
        <v>2</v>
      </c>
      <c r="J4" s="80"/>
      <c r="K4" s="81"/>
      <c r="L4" s="85" t="s">
        <v>3</v>
      </c>
      <c r="M4" s="86"/>
      <c r="N4" s="87" t="s">
        <v>4</v>
      </c>
      <c r="O4" s="88"/>
    </row>
    <row r="5" spans="2:15" s="16" customFormat="1" ht="33.75" x14ac:dyDescent="0.25">
      <c r="B5" s="18" t="s">
        <v>5</v>
      </c>
      <c r="C5" s="15" t="s">
        <v>6</v>
      </c>
      <c r="D5" s="15" t="s">
        <v>7</v>
      </c>
      <c r="E5" s="1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10</v>
      </c>
      <c r="K5" s="5" t="s">
        <v>13</v>
      </c>
      <c r="L5" s="5" t="s">
        <v>14</v>
      </c>
      <c r="M5" s="5" t="s">
        <v>15</v>
      </c>
      <c r="N5" s="6" t="s">
        <v>16</v>
      </c>
      <c r="O5" s="19" t="s">
        <v>17</v>
      </c>
    </row>
    <row r="6" spans="2:15" x14ac:dyDescent="0.25">
      <c r="B6" s="20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1"/>
    </row>
    <row r="7" spans="2:15" ht="23.25" x14ac:dyDescent="0.25">
      <c r="B7" s="22" t="s">
        <v>23</v>
      </c>
      <c r="C7" s="82" t="s">
        <v>19</v>
      </c>
      <c r="D7" s="2"/>
      <c r="E7" s="7" t="s">
        <v>29</v>
      </c>
      <c r="F7" s="9">
        <v>13510000</v>
      </c>
      <c r="G7" s="9">
        <v>13510000</v>
      </c>
      <c r="H7" s="9">
        <v>6491955.0499999998</v>
      </c>
      <c r="I7" s="10">
        <v>1</v>
      </c>
      <c r="J7" s="10">
        <v>1</v>
      </c>
      <c r="K7" s="10">
        <f>H7/F7</f>
        <v>0.48052961139896372</v>
      </c>
      <c r="L7" s="12">
        <f>H7/F7</f>
        <v>0.48052961139896372</v>
      </c>
      <c r="M7" s="12">
        <f>H7/G7</f>
        <v>0.48052961139896372</v>
      </c>
      <c r="N7" s="12">
        <f>K7/I7</f>
        <v>0.48052961139896372</v>
      </c>
      <c r="O7" s="23">
        <f>K7/J7</f>
        <v>0.48052961139896372</v>
      </c>
    </row>
    <row r="8" spans="2:15" ht="23.25" x14ac:dyDescent="0.25">
      <c r="B8" s="22" t="s">
        <v>24</v>
      </c>
      <c r="C8" s="82"/>
      <c r="D8" s="2"/>
      <c r="E8" s="7" t="s">
        <v>31</v>
      </c>
      <c r="F8" s="9">
        <v>404000</v>
      </c>
      <c r="G8" s="9">
        <v>404000</v>
      </c>
      <c r="H8" s="9">
        <v>57599.56</v>
      </c>
      <c r="I8" s="10">
        <v>1</v>
      </c>
      <c r="J8" s="10">
        <v>1</v>
      </c>
      <c r="K8" s="13">
        <f>H8/F8</f>
        <v>0.14257316831683167</v>
      </c>
      <c r="L8" s="12">
        <f t="shared" ref="L8:L12" si="0">H8/F8</f>
        <v>0.14257316831683167</v>
      </c>
      <c r="M8" s="12">
        <f t="shared" ref="M8:M12" si="1">H8/G8</f>
        <v>0.14257316831683167</v>
      </c>
      <c r="N8" s="12">
        <f t="shared" ref="N8:N12" si="2">K8/I8</f>
        <v>0.14257316831683167</v>
      </c>
      <c r="O8" s="23">
        <f t="shared" ref="O8:O12" si="3">K8/J8</f>
        <v>0.14257316831683167</v>
      </c>
    </row>
    <row r="9" spans="2:15" ht="23.25" x14ac:dyDescent="0.25">
      <c r="B9" s="22" t="s">
        <v>25</v>
      </c>
      <c r="C9" s="82"/>
      <c r="D9" s="83" t="s">
        <v>20</v>
      </c>
      <c r="E9" s="7" t="s">
        <v>31</v>
      </c>
      <c r="F9" s="9">
        <v>671600</v>
      </c>
      <c r="G9" s="9">
        <v>671600</v>
      </c>
      <c r="H9" s="9">
        <v>128637.14</v>
      </c>
      <c r="I9" s="10">
        <v>1</v>
      </c>
      <c r="J9" s="10">
        <v>1</v>
      </c>
      <c r="K9" s="13">
        <f>H9/F9</f>
        <v>0.19153832638475282</v>
      </c>
      <c r="L9" s="12">
        <f t="shared" si="0"/>
        <v>0.19153832638475282</v>
      </c>
      <c r="M9" s="12">
        <f t="shared" si="1"/>
        <v>0.19153832638475282</v>
      </c>
      <c r="N9" s="12">
        <f t="shared" si="2"/>
        <v>0.19153832638475282</v>
      </c>
      <c r="O9" s="23">
        <f t="shared" si="3"/>
        <v>0.19153832638475282</v>
      </c>
    </row>
    <row r="10" spans="2:15" ht="23.25" x14ac:dyDescent="0.25">
      <c r="B10" s="22" t="s">
        <v>26</v>
      </c>
      <c r="C10" s="82"/>
      <c r="D10" s="83"/>
      <c r="E10" s="7" t="s">
        <v>30</v>
      </c>
      <c r="F10" s="9">
        <v>5121337.25</v>
      </c>
      <c r="G10" s="9">
        <v>5121337.25</v>
      </c>
      <c r="H10" s="9">
        <v>0</v>
      </c>
      <c r="I10" s="10">
        <v>1</v>
      </c>
      <c r="J10" s="10">
        <v>1</v>
      </c>
      <c r="K10" s="13">
        <f>H10/F10</f>
        <v>0</v>
      </c>
      <c r="L10" s="12">
        <f t="shared" si="0"/>
        <v>0</v>
      </c>
      <c r="M10" s="12">
        <f t="shared" si="1"/>
        <v>0</v>
      </c>
      <c r="N10" s="12">
        <f t="shared" si="2"/>
        <v>0</v>
      </c>
      <c r="O10" s="23">
        <f t="shared" si="3"/>
        <v>0</v>
      </c>
    </row>
    <row r="11" spans="2:15" ht="23.25" customHeight="1" x14ac:dyDescent="0.25">
      <c r="B11" s="22" t="s">
        <v>27</v>
      </c>
      <c r="C11" s="82"/>
      <c r="D11" s="2"/>
      <c r="E11" s="7" t="s">
        <v>32</v>
      </c>
      <c r="F11" s="9">
        <v>6131200</v>
      </c>
      <c r="G11" s="9">
        <v>6131200</v>
      </c>
      <c r="H11" s="9">
        <v>2950599.2</v>
      </c>
      <c r="I11" s="10">
        <v>1</v>
      </c>
      <c r="J11" s="10">
        <v>1</v>
      </c>
      <c r="K11" s="13">
        <f>J11/F11</f>
        <v>1.6310020876826723E-7</v>
      </c>
      <c r="L11" s="12">
        <f t="shared" si="0"/>
        <v>0.48124334551148229</v>
      </c>
      <c r="M11" s="12">
        <f t="shared" si="1"/>
        <v>0.48124334551148229</v>
      </c>
      <c r="N11" s="12">
        <f t="shared" si="2"/>
        <v>1.6310020876826723E-7</v>
      </c>
      <c r="O11" s="23">
        <f t="shared" si="3"/>
        <v>1.6310020876826723E-7</v>
      </c>
    </row>
    <row r="12" spans="2:15" ht="34.5" x14ac:dyDescent="0.25">
      <c r="B12" s="22" t="s">
        <v>28</v>
      </c>
      <c r="C12" s="82"/>
      <c r="D12" s="2"/>
      <c r="E12" s="7" t="s">
        <v>33</v>
      </c>
      <c r="F12" s="9">
        <v>457199</v>
      </c>
      <c r="G12" s="9">
        <v>457199</v>
      </c>
      <c r="H12" s="9">
        <v>58959.5</v>
      </c>
      <c r="I12" s="10">
        <v>1</v>
      </c>
      <c r="J12" s="10">
        <v>1</v>
      </c>
      <c r="K12" s="14">
        <f>H12/F12</f>
        <v>0.12895806858720163</v>
      </c>
      <c r="L12" s="12">
        <f t="shared" si="0"/>
        <v>0.12895806858720163</v>
      </c>
      <c r="M12" s="12">
        <f t="shared" si="1"/>
        <v>0.12895806858720163</v>
      </c>
      <c r="N12" s="12">
        <f t="shared" si="2"/>
        <v>0.12895806858720163</v>
      </c>
      <c r="O12" s="23">
        <f t="shared" si="3"/>
        <v>0.12895806858720163</v>
      </c>
    </row>
    <row r="13" spans="2:15" x14ac:dyDescent="0.25">
      <c r="B13" s="20"/>
      <c r="C13" s="82"/>
      <c r="D13" s="2"/>
      <c r="E13" s="2"/>
      <c r="F13" s="9"/>
      <c r="G13" s="9"/>
      <c r="H13" s="9"/>
      <c r="I13" s="8"/>
      <c r="J13" s="8"/>
      <c r="K13" s="8"/>
      <c r="L13" s="8"/>
      <c r="M13" s="8"/>
      <c r="N13" s="8"/>
      <c r="O13" s="24"/>
    </row>
    <row r="14" spans="2:15" x14ac:dyDescent="0.25">
      <c r="B14" s="22" t="s">
        <v>22</v>
      </c>
      <c r="C14" s="82"/>
      <c r="D14" s="84" t="s">
        <v>34</v>
      </c>
      <c r="E14" s="2" t="s">
        <v>35</v>
      </c>
      <c r="F14" s="9">
        <v>600000</v>
      </c>
      <c r="G14" s="9">
        <v>600000</v>
      </c>
      <c r="H14" s="9">
        <v>0</v>
      </c>
      <c r="I14" s="10">
        <v>1</v>
      </c>
      <c r="J14" s="10">
        <v>1</v>
      </c>
      <c r="K14" s="11">
        <f>H14/F14</f>
        <v>0</v>
      </c>
      <c r="L14" s="11">
        <f>H14/F14</f>
        <v>0</v>
      </c>
      <c r="M14" s="11">
        <f>H14/G14</f>
        <v>0</v>
      </c>
      <c r="N14" s="11">
        <f>K14/I14</f>
        <v>0</v>
      </c>
      <c r="O14" s="25">
        <f>K14/J14</f>
        <v>0</v>
      </c>
    </row>
    <row r="15" spans="2:15" ht="24.75" customHeight="1" x14ac:dyDescent="0.25">
      <c r="B15" s="22" t="s">
        <v>27</v>
      </c>
      <c r="C15" s="82"/>
      <c r="D15" s="84"/>
      <c r="E15" s="7" t="s">
        <v>32</v>
      </c>
      <c r="F15" s="9">
        <v>3728976</v>
      </c>
      <c r="G15" s="9">
        <v>3728976</v>
      </c>
      <c r="H15" s="9">
        <v>0</v>
      </c>
      <c r="I15" s="10">
        <v>1</v>
      </c>
      <c r="J15" s="10">
        <v>1</v>
      </c>
      <c r="K15" s="11">
        <f>H15/F15</f>
        <v>0</v>
      </c>
      <c r="L15" s="11">
        <f>H15/F15</f>
        <v>0</v>
      </c>
      <c r="M15" s="11">
        <f>H15/G15</f>
        <v>0</v>
      </c>
      <c r="N15" s="11">
        <f>K15/I15</f>
        <v>0</v>
      </c>
      <c r="O15" s="25">
        <f>K15/J15</f>
        <v>0</v>
      </c>
    </row>
    <row r="16" spans="2:15" x14ac:dyDescent="0.25">
      <c r="B16" s="20"/>
      <c r="C16" s="82"/>
      <c r="D16" s="2"/>
      <c r="E16" s="2"/>
      <c r="F16" s="3"/>
      <c r="G16" s="3"/>
      <c r="H16" s="3"/>
      <c r="I16" s="2"/>
      <c r="J16" s="2"/>
      <c r="K16" s="2"/>
      <c r="L16" s="2"/>
      <c r="M16" s="2"/>
      <c r="N16" s="2"/>
      <c r="O16" s="26"/>
    </row>
    <row r="17" spans="2:15" ht="15.75" thickBot="1" x14ac:dyDescent="0.3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</row>
    <row r="19" spans="2:15" ht="15" customHeight="1" x14ac:dyDescent="0.25">
      <c r="B19" s="78" t="s">
        <v>21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</sheetData>
  <mergeCells count="9">
    <mergeCell ref="B19:O20"/>
    <mergeCell ref="B3:O3"/>
    <mergeCell ref="F4:H4"/>
    <mergeCell ref="I4:K4"/>
    <mergeCell ref="L4:M4"/>
    <mergeCell ref="N4:O4"/>
    <mergeCell ref="C7:C16"/>
    <mergeCell ref="D9:D10"/>
    <mergeCell ref="D14:D15"/>
  </mergeCells>
  <pageMargins left="0.62992125984251968" right="0.23622047244094491" top="0.74803149606299213" bottom="0.74803149606299213" header="0.31496062992125984" footer="0.31496062992125984"/>
  <pageSetup paperSize="5" scale="9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20"/>
  <sheetViews>
    <sheetView workbookViewId="0">
      <selection activeCell="U11" sqref="U10:U11"/>
    </sheetView>
  </sheetViews>
  <sheetFormatPr baseColWidth="10" defaultRowHeight="15" x14ac:dyDescent="0.25"/>
  <cols>
    <col min="1" max="1" width="7.140625" customWidth="1"/>
    <col min="2" max="2" width="9.42578125" customWidth="1"/>
    <col min="3" max="3" width="12.7109375" customWidth="1"/>
    <col min="4" max="4" width="12.28515625" customWidth="1"/>
    <col min="5" max="5" width="29" customWidth="1"/>
    <col min="6" max="6" width="10.5703125" customWidth="1"/>
    <col min="7" max="7" width="10.7109375" customWidth="1"/>
    <col min="8" max="8" width="11.7109375" customWidth="1"/>
    <col min="9" max="11" width="10.85546875" customWidth="1"/>
    <col min="12" max="13" width="10.42578125" customWidth="1"/>
    <col min="14" max="15" width="10.5703125" customWidth="1"/>
  </cols>
  <sheetData>
    <row r="2" spans="2:17" ht="15.75" thickBot="1" x14ac:dyDescent="0.3"/>
    <row r="3" spans="2:17" ht="50.25" customHeight="1" x14ac:dyDescent="0.25">
      <c r="B3" s="75" t="s">
        <v>37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</row>
    <row r="4" spans="2:17" x14ac:dyDescent="0.25">
      <c r="B4" s="17"/>
      <c r="C4" s="4"/>
      <c r="D4" s="4"/>
      <c r="E4" s="4"/>
      <c r="F4" s="79" t="s">
        <v>1</v>
      </c>
      <c r="G4" s="80"/>
      <c r="H4" s="81"/>
      <c r="I4" s="79" t="s">
        <v>2</v>
      </c>
      <c r="J4" s="80"/>
      <c r="K4" s="81"/>
      <c r="L4" s="85" t="s">
        <v>3</v>
      </c>
      <c r="M4" s="86"/>
      <c r="N4" s="87" t="s">
        <v>4</v>
      </c>
      <c r="O4" s="88"/>
    </row>
    <row r="5" spans="2:17" s="16" customFormat="1" ht="33.75" x14ac:dyDescent="0.25">
      <c r="B5" s="18" t="s">
        <v>5</v>
      </c>
      <c r="C5" s="15" t="s">
        <v>6</v>
      </c>
      <c r="D5" s="15" t="s">
        <v>7</v>
      </c>
      <c r="E5" s="1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10</v>
      </c>
      <c r="K5" s="5" t="s">
        <v>13</v>
      </c>
      <c r="L5" s="5" t="s">
        <v>14</v>
      </c>
      <c r="M5" s="5" t="s">
        <v>15</v>
      </c>
      <c r="N5" s="6" t="s">
        <v>16</v>
      </c>
      <c r="O5" s="19" t="s">
        <v>17</v>
      </c>
    </row>
    <row r="6" spans="2:17" x14ac:dyDescent="0.25">
      <c r="B6" s="20" t="s">
        <v>18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1"/>
    </row>
    <row r="7" spans="2:17" ht="23.25" x14ac:dyDescent="0.25">
      <c r="B7" s="22" t="s">
        <v>23</v>
      </c>
      <c r="C7" s="82" t="s">
        <v>19</v>
      </c>
      <c r="D7" s="2"/>
      <c r="E7" s="7" t="s">
        <v>29</v>
      </c>
      <c r="F7" s="9">
        <v>13510000</v>
      </c>
      <c r="G7" s="9">
        <v>13510000</v>
      </c>
      <c r="H7" s="9">
        <v>13468887.619999999</v>
      </c>
      <c r="I7" s="10">
        <v>1</v>
      </c>
      <c r="J7" s="10">
        <v>1</v>
      </c>
      <c r="K7" s="10">
        <f>H7/F7</f>
        <v>0.99695689267209464</v>
      </c>
      <c r="L7" s="12">
        <f>H7/F7</f>
        <v>0.99695689267209464</v>
      </c>
      <c r="M7" s="12">
        <f>H7/G7</f>
        <v>0.99695689267209464</v>
      </c>
      <c r="N7" s="12">
        <f>K7/I7</f>
        <v>0.99695689267209464</v>
      </c>
      <c r="O7" s="23">
        <f>K7/J7</f>
        <v>0.99695689267209464</v>
      </c>
      <c r="Q7" s="30"/>
    </row>
    <row r="8" spans="2:17" ht="23.25" x14ac:dyDescent="0.25">
      <c r="B8" s="22" t="s">
        <v>24</v>
      </c>
      <c r="C8" s="82"/>
      <c r="D8" s="2"/>
      <c r="E8" s="7" t="s">
        <v>31</v>
      </c>
      <c r="F8" s="9">
        <v>404000</v>
      </c>
      <c r="G8" s="9">
        <v>404000</v>
      </c>
      <c r="H8" s="9">
        <v>394798.92</v>
      </c>
      <c r="I8" s="10">
        <v>1</v>
      </c>
      <c r="J8" s="10">
        <v>1</v>
      </c>
      <c r="K8" s="13">
        <f>H8/F8</f>
        <v>0.97722504950495048</v>
      </c>
      <c r="L8" s="12">
        <f t="shared" ref="L8:L12" si="0">H8/F8</f>
        <v>0.97722504950495048</v>
      </c>
      <c r="M8" s="12">
        <f t="shared" ref="M8:M12" si="1">H8/G8</f>
        <v>0.97722504950495048</v>
      </c>
      <c r="N8" s="12">
        <f t="shared" ref="N8:N12" si="2">K8/I8</f>
        <v>0.97722504950495048</v>
      </c>
      <c r="O8" s="23">
        <f t="shared" ref="O8:O12" si="3">K8/J8</f>
        <v>0.97722504950495048</v>
      </c>
      <c r="Q8" s="30"/>
    </row>
    <row r="9" spans="2:17" ht="23.25" x14ac:dyDescent="0.25">
      <c r="B9" s="22" t="s">
        <v>25</v>
      </c>
      <c r="C9" s="82"/>
      <c r="D9" s="83" t="s">
        <v>20</v>
      </c>
      <c r="E9" s="7" t="s">
        <v>31</v>
      </c>
      <c r="F9" s="9">
        <v>671600</v>
      </c>
      <c r="G9" s="9">
        <v>671600</v>
      </c>
      <c r="H9" s="9">
        <v>321592.87</v>
      </c>
      <c r="I9" s="10">
        <v>1</v>
      </c>
      <c r="J9" s="10">
        <v>1</v>
      </c>
      <c r="K9" s="13">
        <f>H9/F9</f>
        <v>0.47884584574151279</v>
      </c>
      <c r="L9" s="12">
        <f t="shared" si="0"/>
        <v>0.47884584574151279</v>
      </c>
      <c r="M9" s="12">
        <f t="shared" si="1"/>
        <v>0.47884584574151279</v>
      </c>
      <c r="N9" s="12">
        <f t="shared" si="2"/>
        <v>0.47884584574151279</v>
      </c>
      <c r="O9" s="23">
        <f t="shared" si="3"/>
        <v>0.47884584574151279</v>
      </c>
      <c r="Q9" s="30"/>
    </row>
    <row r="10" spans="2:17" ht="23.25" x14ac:dyDescent="0.25">
      <c r="B10" s="22" t="s">
        <v>26</v>
      </c>
      <c r="C10" s="82"/>
      <c r="D10" s="83"/>
      <c r="E10" s="7" t="s">
        <v>30</v>
      </c>
      <c r="F10" s="9">
        <v>5121337.25</v>
      </c>
      <c r="G10" s="9">
        <v>5121337.25</v>
      </c>
      <c r="H10" s="9">
        <v>4158994.55</v>
      </c>
      <c r="I10" s="10">
        <v>1</v>
      </c>
      <c r="J10" s="10">
        <v>1</v>
      </c>
      <c r="K10" s="13">
        <f>H10/F10</f>
        <v>0.81209151965143478</v>
      </c>
      <c r="L10" s="12">
        <f t="shared" si="0"/>
        <v>0.81209151965143478</v>
      </c>
      <c r="M10" s="12">
        <f t="shared" si="1"/>
        <v>0.81209151965143478</v>
      </c>
      <c r="N10" s="12">
        <f t="shared" si="2"/>
        <v>0.81209151965143478</v>
      </c>
      <c r="O10" s="23">
        <f t="shared" si="3"/>
        <v>0.81209151965143478</v>
      </c>
      <c r="Q10" s="30"/>
    </row>
    <row r="11" spans="2:17" ht="23.25" customHeight="1" x14ac:dyDescent="0.25">
      <c r="B11" s="22" t="s">
        <v>27</v>
      </c>
      <c r="C11" s="82"/>
      <c r="D11" s="2"/>
      <c r="E11" s="7" t="s">
        <v>32</v>
      </c>
      <c r="F11" s="9">
        <v>6131200</v>
      </c>
      <c r="G11" s="9">
        <v>6131200</v>
      </c>
      <c r="H11" s="9">
        <v>5901198.4000000004</v>
      </c>
      <c r="I11" s="10">
        <v>1</v>
      </c>
      <c r="J11" s="10">
        <v>1</v>
      </c>
      <c r="K11" s="13">
        <f>J11/F11</f>
        <v>1.6310020876826723E-7</v>
      </c>
      <c r="L11" s="12">
        <f t="shared" si="0"/>
        <v>0.96248669102296458</v>
      </c>
      <c r="M11" s="12">
        <f t="shared" si="1"/>
        <v>0.96248669102296458</v>
      </c>
      <c r="N11" s="12">
        <f t="shared" si="2"/>
        <v>1.6310020876826723E-7</v>
      </c>
      <c r="O11" s="23">
        <f t="shared" si="3"/>
        <v>1.6310020876826723E-7</v>
      </c>
      <c r="Q11" s="30"/>
    </row>
    <row r="12" spans="2:17" ht="34.5" x14ac:dyDescent="0.25">
      <c r="B12" s="22" t="s">
        <v>28</v>
      </c>
      <c r="C12" s="82"/>
      <c r="D12" s="2"/>
      <c r="E12" s="7" t="s">
        <v>33</v>
      </c>
      <c r="F12" s="9">
        <v>457199</v>
      </c>
      <c r="G12" s="9">
        <v>457199</v>
      </c>
      <c r="H12" s="9">
        <v>147398.78</v>
      </c>
      <c r="I12" s="10">
        <v>1</v>
      </c>
      <c r="J12" s="10">
        <v>1</v>
      </c>
      <c r="K12" s="14">
        <f>H12/F12</f>
        <v>0.3223952370849455</v>
      </c>
      <c r="L12" s="12">
        <f t="shared" si="0"/>
        <v>0.3223952370849455</v>
      </c>
      <c r="M12" s="12">
        <f t="shared" si="1"/>
        <v>0.3223952370849455</v>
      </c>
      <c r="N12" s="12">
        <f t="shared" si="2"/>
        <v>0.3223952370849455</v>
      </c>
      <c r="O12" s="23">
        <f t="shared" si="3"/>
        <v>0.3223952370849455</v>
      </c>
      <c r="Q12" s="30"/>
    </row>
    <row r="13" spans="2:17" x14ac:dyDescent="0.25">
      <c r="B13" s="20"/>
      <c r="C13" s="82"/>
      <c r="D13" s="2"/>
      <c r="E13" s="2"/>
      <c r="F13" s="9"/>
      <c r="G13" s="9"/>
      <c r="H13" s="9"/>
      <c r="I13" s="8"/>
      <c r="J13" s="8"/>
      <c r="K13" s="8"/>
      <c r="L13" s="8"/>
      <c r="M13" s="8"/>
      <c r="N13" s="8"/>
      <c r="O13" s="24"/>
      <c r="Q13" s="30"/>
    </row>
    <row r="14" spans="2:17" x14ac:dyDescent="0.25">
      <c r="B14" s="22" t="s">
        <v>22</v>
      </c>
      <c r="C14" s="82"/>
      <c r="D14" s="84" t="s">
        <v>34</v>
      </c>
      <c r="E14" s="2" t="s">
        <v>35</v>
      </c>
      <c r="F14" s="9">
        <v>600000</v>
      </c>
      <c r="G14" s="9">
        <v>600000</v>
      </c>
      <c r="H14" s="9">
        <v>0</v>
      </c>
      <c r="I14" s="10">
        <v>1</v>
      </c>
      <c r="J14" s="10">
        <v>1</v>
      </c>
      <c r="K14" s="11">
        <f>H14/F14</f>
        <v>0</v>
      </c>
      <c r="L14" s="11">
        <f>H14/F14</f>
        <v>0</v>
      </c>
      <c r="M14" s="11">
        <f>H14/G14</f>
        <v>0</v>
      </c>
      <c r="N14" s="11">
        <f>K14/I14</f>
        <v>0</v>
      </c>
      <c r="O14" s="25">
        <f>K14/J14</f>
        <v>0</v>
      </c>
      <c r="Q14" s="30"/>
    </row>
    <row r="15" spans="2:17" ht="24.75" customHeight="1" x14ac:dyDescent="0.25">
      <c r="B15" s="22" t="s">
        <v>27</v>
      </c>
      <c r="C15" s="82"/>
      <c r="D15" s="84"/>
      <c r="E15" s="7" t="s">
        <v>32</v>
      </c>
      <c r="F15" s="9">
        <v>3728976</v>
      </c>
      <c r="G15" s="9">
        <v>3728976</v>
      </c>
      <c r="H15" s="9">
        <v>0</v>
      </c>
      <c r="I15" s="10">
        <v>1</v>
      </c>
      <c r="J15" s="10">
        <v>1</v>
      </c>
      <c r="K15" s="11">
        <f>H15/F15</f>
        <v>0</v>
      </c>
      <c r="L15" s="11">
        <f>H15/F15</f>
        <v>0</v>
      </c>
      <c r="M15" s="11">
        <f>H15/G15</f>
        <v>0</v>
      </c>
      <c r="N15" s="11">
        <f>K15/I15</f>
        <v>0</v>
      </c>
      <c r="O15" s="25">
        <f>K15/J15</f>
        <v>0</v>
      </c>
      <c r="Q15" s="30"/>
    </row>
    <row r="16" spans="2:17" x14ac:dyDescent="0.25">
      <c r="B16" s="20"/>
      <c r="C16" s="82"/>
      <c r="D16" s="2"/>
      <c r="E16" s="2"/>
      <c r="F16" s="3"/>
      <c r="G16" s="3"/>
      <c r="H16" s="3"/>
      <c r="I16" s="2"/>
      <c r="J16" s="2"/>
      <c r="K16" s="2"/>
      <c r="L16" s="2"/>
      <c r="M16" s="2"/>
      <c r="N16" s="2"/>
      <c r="O16" s="26"/>
      <c r="Q16" s="30"/>
    </row>
    <row r="17" spans="2:17" ht="15.75" thickBot="1" x14ac:dyDescent="0.3">
      <c r="B17" s="27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Q17" s="30"/>
    </row>
    <row r="19" spans="2:17" ht="15" customHeight="1" x14ac:dyDescent="0.25">
      <c r="B19" s="78" t="s">
        <v>21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7" x14ac:dyDescent="0.2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</sheetData>
  <mergeCells count="9">
    <mergeCell ref="B19:O20"/>
    <mergeCell ref="B3:O3"/>
    <mergeCell ref="F4:H4"/>
    <mergeCell ref="I4:K4"/>
    <mergeCell ref="L4:M4"/>
    <mergeCell ref="N4:O4"/>
    <mergeCell ref="C7:C16"/>
    <mergeCell ref="D9:D10"/>
    <mergeCell ref="D14:D15"/>
  </mergeCells>
  <pageMargins left="0.25" right="0.25" top="0.75" bottom="0.75" header="0.3" footer="0.3"/>
  <pageSetup paperSize="5" scale="9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0"/>
  <sheetViews>
    <sheetView zoomScale="120" zoomScaleNormal="120" workbookViewId="0">
      <selection activeCell="N20" sqref="N20"/>
    </sheetView>
  </sheetViews>
  <sheetFormatPr baseColWidth="10" defaultRowHeight="15" x14ac:dyDescent="0.25"/>
  <cols>
    <col min="1" max="1" width="7.140625" customWidth="1"/>
    <col min="2" max="2" width="6.42578125" customWidth="1"/>
    <col min="3" max="3" width="6.85546875" customWidth="1"/>
    <col min="4" max="4" width="7.28515625" customWidth="1"/>
    <col min="5" max="5" width="21.28515625" customWidth="1"/>
    <col min="6" max="8" width="7.85546875" customWidth="1"/>
    <col min="9" max="9" width="7.42578125" customWidth="1"/>
    <col min="10" max="11" width="6.7109375" customWidth="1"/>
    <col min="12" max="13" width="7.28515625" customWidth="1"/>
    <col min="14" max="15" width="7.42578125" customWidth="1"/>
  </cols>
  <sheetData>
    <row r="2" spans="2:17" ht="15.75" thickBot="1" x14ac:dyDescent="0.3"/>
    <row r="3" spans="2:17" ht="43.5" customHeight="1" thickBot="1" x14ac:dyDescent="0.3">
      <c r="B3" s="89" t="s">
        <v>38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1"/>
    </row>
    <row r="4" spans="2:17" x14ac:dyDescent="0.25">
      <c r="B4" s="104" t="s">
        <v>5</v>
      </c>
      <c r="C4" s="35"/>
      <c r="D4" s="35"/>
      <c r="E4" s="35"/>
      <c r="F4" s="92" t="s">
        <v>1</v>
      </c>
      <c r="G4" s="93"/>
      <c r="H4" s="94"/>
      <c r="I4" s="92" t="s">
        <v>2</v>
      </c>
      <c r="J4" s="93"/>
      <c r="K4" s="94"/>
      <c r="L4" s="95" t="s">
        <v>3</v>
      </c>
      <c r="M4" s="96"/>
      <c r="N4" s="97" t="s">
        <v>4</v>
      </c>
      <c r="O4" s="98"/>
    </row>
    <row r="5" spans="2:17" s="16" customFormat="1" ht="25.5" customHeight="1" thickBot="1" x14ac:dyDescent="0.3">
      <c r="B5" s="105"/>
      <c r="C5" s="36" t="s">
        <v>6</v>
      </c>
      <c r="D5" s="36" t="s">
        <v>7</v>
      </c>
      <c r="E5" s="36" t="s">
        <v>8</v>
      </c>
      <c r="F5" s="32" t="s">
        <v>9</v>
      </c>
      <c r="G5" s="32" t="s">
        <v>10</v>
      </c>
      <c r="H5" s="32" t="s">
        <v>11</v>
      </c>
      <c r="I5" s="32" t="s">
        <v>12</v>
      </c>
      <c r="J5" s="32" t="s">
        <v>10</v>
      </c>
      <c r="K5" s="32" t="s">
        <v>13</v>
      </c>
      <c r="L5" s="32" t="s">
        <v>14</v>
      </c>
      <c r="M5" s="32" t="s">
        <v>15</v>
      </c>
      <c r="N5" s="33" t="s">
        <v>16</v>
      </c>
      <c r="O5" s="34" t="s">
        <v>17</v>
      </c>
    </row>
    <row r="6" spans="2:17" ht="24" customHeight="1" x14ac:dyDescent="0.25">
      <c r="B6" s="53" t="s">
        <v>23</v>
      </c>
      <c r="C6" s="99" t="s">
        <v>39</v>
      </c>
      <c r="D6" s="37"/>
      <c r="E6" s="38" t="s">
        <v>29</v>
      </c>
      <c r="F6" s="39">
        <v>13519200</v>
      </c>
      <c r="G6" s="39">
        <v>13519200</v>
      </c>
      <c r="H6" s="39">
        <v>13506587.619999999</v>
      </c>
      <c r="I6" s="40">
        <v>1</v>
      </c>
      <c r="J6" s="40">
        <v>1</v>
      </c>
      <c r="K6" s="40">
        <f>H6/F6</f>
        <v>0.99906707645422799</v>
      </c>
      <c r="L6" s="41">
        <f>H6/F6</f>
        <v>0.99906707645422799</v>
      </c>
      <c r="M6" s="41">
        <f>H6/G6</f>
        <v>0.99906707645422799</v>
      </c>
      <c r="N6" s="41">
        <f>K6/I6</f>
        <v>0.99906707645422799</v>
      </c>
      <c r="O6" s="42">
        <f>K6/J6</f>
        <v>0.99906707645422799</v>
      </c>
      <c r="Q6" s="30"/>
    </row>
    <row r="7" spans="2:17" ht="27" x14ac:dyDescent="0.25">
      <c r="B7" s="53" t="s">
        <v>24</v>
      </c>
      <c r="C7" s="99"/>
      <c r="D7" s="37"/>
      <c r="E7" s="38" t="s">
        <v>31</v>
      </c>
      <c r="F7" s="39">
        <v>394800</v>
      </c>
      <c r="G7" s="39">
        <v>394800</v>
      </c>
      <c r="H7" s="39">
        <v>394798.92</v>
      </c>
      <c r="I7" s="40">
        <v>1</v>
      </c>
      <c r="J7" s="40">
        <v>1</v>
      </c>
      <c r="K7" s="43">
        <f>H7/F7</f>
        <v>0.99999726443768988</v>
      </c>
      <c r="L7" s="41">
        <f t="shared" ref="L7:L11" si="0">H7/F7</f>
        <v>0.99999726443768988</v>
      </c>
      <c r="M7" s="41">
        <f t="shared" ref="M7:M11" si="1">H7/G7</f>
        <v>0.99999726443768988</v>
      </c>
      <c r="N7" s="41">
        <f t="shared" ref="N7:N11" si="2">K7/I7</f>
        <v>0.99999726443768988</v>
      </c>
      <c r="O7" s="42">
        <f t="shared" ref="O7:O11" si="3">K7/J7</f>
        <v>0.99999726443768988</v>
      </c>
      <c r="Q7" s="30"/>
    </row>
    <row r="8" spans="2:17" ht="27" x14ac:dyDescent="0.25">
      <c r="B8" s="53" t="s">
        <v>25</v>
      </c>
      <c r="C8" s="99"/>
      <c r="D8" s="101" t="s">
        <v>20</v>
      </c>
      <c r="E8" s="38" t="s">
        <v>31</v>
      </c>
      <c r="F8" s="39">
        <v>671600</v>
      </c>
      <c r="G8" s="39">
        <v>671600</v>
      </c>
      <c r="H8" s="39">
        <v>321592.87</v>
      </c>
      <c r="I8" s="40">
        <v>1</v>
      </c>
      <c r="J8" s="40">
        <v>1</v>
      </c>
      <c r="K8" s="43">
        <f>H8/F8</f>
        <v>0.47884584574151279</v>
      </c>
      <c r="L8" s="41">
        <f t="shared" si="0"/>
        <v>0.47884584574151279</v>
      </c>
      <c r="M8" s="41">
        <f t="shared" si="1"/>
        <v>0.47884584574151279</v>
      </c>
      <c r="N8" s="41">
        <f t="shared" si="2"/>
        <v>0.47884584574151279</v>
      </c>
      <c r="O8" s="42">
        <f t="shared" si="3"/>
        <v>0.47884584574151279</v>
      </c>
      <c r="Q8" s="30"/>
    </row>
    <row r="9" spans="2:17" ht="18" x14ac:dyDescent="0.25">
      <c r="B9" s="53" t="s">
        <v>26</v>
      </c>
      <c r="C9" s="99"/>
      <c r="D9" s="102"/>
      <c r="E9" s="38" t="s">
        <v>30</v>
      </c>
      <c r="F9" s="39">
        <v>5121337.25</v>
      </c>
      <c r="G9" s="39">
        <v>5121337.25</v>
      </c>
      <c r="H9" s="39">
        <v>5121337.25</v>
      </c>
      <c r="I9" s="40">
        <v>1</v>
      </c>
      <c r="J9" s="40">
        <v>1</v>
      </c>
      <c r="K9" s="43">
        <f>H9/F9</f>
        <v>1</v>
      </c>
      <c r="L9" s="41">
        <f t="shared" si="0"/>
        <v>1</v>
      </c>
      <c r="M9" s="41">
        <f t="shared" si="1"/>
        <v>1</v>
      </c>
      <c r="N9" s="41">
        <f t="shared" si="2"/>
        <v>1</v>
      </c>
      <c r="O9" s="42">
        <f t="shared" si="3"/>
        <v>1</v>
      </c>
      <c r="Q9" s="30"/>
    </row>
    <row r="10" spans="2:17" ht="23.25" customHeight="1" x14ac:dyDescent="0.25">
      <c r="B10" s="53" t="s">
        <v>27</v>
      </c>
      <c r="C10" s="99"/>
      <c r="D10" s="37"/>
      <c r="E10" s="38" t="s">
        <v>32</v>
      </c>
      <c r="F10" s="39">
        <v>6131200</v>
      </c>
      <c r="G10" s="39">
        <v>6131200</v>
      </c>
      <c r="H10" s="39">
        <v>5901198.4000000004</v>
      </c>
      <c r="I10" s="40">
        <v>1</v>
      </c>
      <c r="J10" s="40">
        <v>1</v>
      </c>
      <c r="K10" s="43">
        <f>J10/F10</f>
        <v>1.6310020876826723E-7</v>
      </c>
      <c r="L10" s="41">
        <f t="shared" si="0"/>
        <v>0.96248669102296458</v>
      </c>
      <c r="M10" s="41">
        <f t="shared" si="1"/>
        <v>0.96248669102296458</v>
      </c>
      <c r="N10" s="41">
        <f t="shared" si="2"/>
        <v>1.6310020876826723E-7</v>
      </c>
      <c r="O10" s="42">
        <f t="shared" si="3"/>
        <v>1.6310020876826723E-7</v>
      </c>
      <c r="Q10" s="30"/>
    </row>
    <row r="11" spans="2:17" ht="36" x14ac:dyDescent="0.25">
      <c r="B11" s="53" t="s">
        <v>28</v>
      </c>
      <c r="C11" s="99"/>
      <c r="D11" s="37"/>
      <c r="E11" s="38" t="s">
        <v>33</v>
      </c>
      <c r="F11" s="39">
        <v>457199</v>
      </c>
      <c r="G11" s="39">
        <v>457199</v>
      </c>
      <c r="H11" s="39">
        <v>147398.78</v>
      </c>
      <c r="I11" s="40">
        <v>1</v>
      </c>
      <c r="J11" s="40">
        <v>1</v>
      </c>
      <c r="K11" s="45">
        <f>H11/F11</f>
        <v>0.3223952370849455</v>
      </c>
      <c r="L11" s="41">
        <f t="shared" si="0"/>
        <v>0.3223952370849455</v>
      </c>
      <c r="M11" s="41">
        <f t="shared" si="1"/>
        <v>0.3223952370849455</v>
      </c>
      <c r="N11" s="41">
        <f t="shared" si="2"/>
        <v>0.3223952370849455</v>
      </c>
      <c r="O11" s="42">
        <f t="shared" si="3"/>
        <v>0.3223952370849455</v>
      </c>
      <c r="Q11" s="30"/>
    </row>
    <row r="12" spans="2:17" ht="18" x14ac:dyDescent="0.25">
      <c r="B12" s="53" t="s">
        <v>22</v>
      </c>
      <c r="C12" s="99"/>
      <c r="D12" s="101" t="s">
        <v>34</v>
      </c>
      <c r="E12" s="38" t="s">
        <v>35</v>
      </c>
      <c r="F12" s="39">
        <v>600000</v>
      </c>
      <c r="G12" s="39">
        <v>600000</v>
      </c>
      <c r="H12" s="39">
        <v>599999.73</v>
      </c>
      <c r="I12" s="40">
        <v>1</v>
      </c>
      <c r="J12" s="40">
        <v>1</v>
      </c>
      <c r="K12" s="46">
        <f>H12/F12</f>
        <v>0.99999954999999996</v>
      </c>
      <c r="L12" s="46">
        <f>H12/F12</f>
        <v>0.99999954999999996</v>
      </c>
      <c r="M12" s="46">
        <f>H12/G12</f>
        <v>0.99999954999999996</v>
      </c>
      <c r="N12" s="46">
        <f>K12/I12</f>
        <v>0.99999954999999996</v>
      </c>
      <c r="O12" s="47">
        <f>K12/J12</f>
        <v>0.99999954999999996</v>
      </c>
      <c r="Q12" s="30"/>
    </row>
    <row r="13" spans="2:17" ht="24.75" customHeight="1" thickBot="1" x14ac:dyDescent="0.3">
      <c r="B13" s="54" t="s">
        <v>27</v>
      </c>
      <c r="C13" s="100"/>
      <c r="D13" s="103"/>
      <c r="E13" s="48" t="s">
        <v>32</v>
      </c>
      <c r="F13" s="49">
        <v>3728976</v>
      </c>
      <c r="G13" s="49">
        <v>3728976</v>
      </c>
      <c r="H13" s="49">
        <v>0</v>
      </c>
      <c r="I13" s="50">
        <v>1</v>
      </c>
      <c r="J13" s="50">
        <v>1</v>
      </c>
      <c r="K13" s="51">
        <f>H13/F13</f>
        <v>0</v>
      </c>
      <c r="L13" s="51">
        <f>H13/F13</f>
        <v>0</v>
      </c>
      <c r="M13" s="51">
        <f>H13/G13</f>
        <v>0</v>
      </c>
      <c r="N13" s="51">
        <f>K13/I13</f>
        <v>0</v>
      </c>
      <c r="O13" s="52">
        <f>K13/J13</f>
        <v>0</v>
      </c>
      <c r="Q13" s="30"/>
    </row>
    <row r="15" spans="2:17" ht="15" customHeight="1" x14ac:dyDescent="0.25">
      <c r="B15" s="78" t="s">
        <v>21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7" x14ac:dyDescent="0.2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9" spans="7:9" x14ac:dyDescent="0.25">
      <c r="G19" s="30"/>
      <c r="H19" s="31"/>
    </row>
    <row r="20" spans="7:9" x14ac:dyDescent="0.25">
      <c r="I20" s="31"/>
    </row>
  </sheetData>
  <mergeCells count="10">
    <mergeCell ref="B15:O16"/>
    <mergeCell ref="B3:O3"/>
    <mergeCell ref="F4:H4"/>
    <mergeCell ref="I4:K4"/>
    <mergeCell ref="L4:M4"/>
    <mergeCell ref="N4:O4"/>
    <mergeCell ref="C6:C13"/>
    <mergeCell ref="D8:D9"/>
    <mergeCell ref="D12:D13"/>
    <mergeCell ref="B4:B5"/>
  </mergeCells>
  <pageMargins left="0.25" right="0.25" top="0.75" bottom="0.75" header="0.3" footer="0.3"/>
  <pageSetup paperSize="5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zoomScaleNormal="100" workbookViewId="0">
      <selection activeCell="H28" sqref="H28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</cols>
  <sheetData>
    <row r="1" spans="1:16" ht="69.75" customHeight="1" thickBot="1" x14ac:dyDescent="0.3">
      <c r="A1" s="108" t="s">
        <v>41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6" x14ac:dyDescent="0.25">
      <c r="A2" s="111" t="s">
        <v>5</v>
      </c>
      <c r="B2" s="68"/>
      <c r="C2" s="68"/>
      <c r="D2" s="68"/>
      <c r="E2" s="113" t="s">
        <v>1</v>
      </c>
      <c r="F2" s="114"/>
      <c r="G2" s="115"/>
      <c r="H2" s="113" t="s">
        <v>2</v>
      </c>
      <c r="I2" s="114"/>
      <c r="J2" s="115"/>
      <c r="K2" s="116" t="s">
        <v>3</v>
      </c>
      <c r="L2" s="117"/>
      <c r="M2" s="118" t="s">
        <v>4</v>
      </c>
      <c r="N2" s="119"/>
    </row>
    <row r="3" spans="1:16" s="16" customFormat="1" ht="19.5" customHeight="1" thickBot="1" x14ac:dyDescent="0.3">
      <c r="A3" s="112"/>
      <c r="B3" s="69" t="s">
        <v>6</v>
      </c>
      <c r="C3" s="69" t="s">
        <v>7</v>
      </c>
      <c r="D3" s="69" t="s">
        <v>8</v>
      </c>
      <c r="E3" s="70" t="s">
        <v>9</v>
      </c>
      <c r="F3" s="70" t="s">
        <v>10</v>
      </c>
      <c r="G3" s="70" t="s">
        <v>11</v>
      </c>
      <c r="H3" s="70" t="s">
        <v>12</v>
      </c>
      <c r="I3" s="70" t="s">
        <v>10</v>
      </c>
      <c r="J3" s="70" t="s">
        <v>13</v>
      </c>
      <c r="K3" s="70" t="s">
        <v>14</v>
      </c>
      <c r="L3" s="70" t="s">
        <v>15</v>
      </c>
      <c r="M3" s="71" t="s">
        <v>16</v>
      </c>
      <c r="N3" s="72" t="s">
        <v>17</v>
      </c>
    </row>
    <row r="4" spans="1:16" s="16" customFormat="1" ht="25.5" customHeight="1" x14ac:dyDescent="0.25">
      <c r="A4" s="56" t="s">
        <v>22</v>
      </c>
      <c r="B4" s="106" t="s">
        <v>40</v>
      </c>
      <c r="C4" s="57"/>
      <c r="D4" s="58" t="s">
        <v>35</v>
      </c>
      <c r="E4" s="59">
        <v>988870</v>
      </c>
      <c r="F4" s="59">
        <v>988870</v>
      </c>
      <c r="G4" s="59">
        <v>0</v>
      </c>
      <c r="H4" s="60">
        <v>1</v>
      </c>
      <c r="I4" s="60">
        <v>1</v>
      </c>
      <c r="J4" s="60">
        <f t="shared" ref="J4:J9" si="0">G4/E4</f>
        <v>0</v>
      </c>
      <c r="K4" s="61">
        <f>G4/E4</f>
        <v>0</v>
      </c>
      <c r="L4" s="61">
        <f>G4/F4</f>
        <v>0</v>
      </c>
      <c r="M4" s="61">
        <f>J4/H4</f>
        <v>0</v>
      </c>
      <c r="N4" s="62">
        <f>J4/I4</f>
        <v>0</v>
      </c>
    </row>
    <row r="5" spans="1:16" ht="24" customHeight="1" x14ac:dyDescent="0.25">
      <c r="A5" s="53" t="s">
        <v>23</v>
      </c>
      <c r="B5" s="107"/>
      <c r="C5" s="37"/>
      <c r="D5" s="38" t="s">
        <v>29</v>
      </c>
      <c r="E5" s="39">
        <v>6270470.4699999997</v>
      </c>
      <c r="F5" s="39">
        <v>6270470.4699999997</v>
      </c>
      <c r="G5" s="39">
        <v>0</v>
      </c>
      <c r="H5" s="40">
        <v>1</v>
      </c>
      <c r="I5" s="40">
        <v>1</v>
      </c>
      <c r="J5" s="40">
        <f t="shared" si="0"/>
        <v>0</v>
      </c>
      <c r="K5" s="41">
        <f>G5/E5</f>
        <v>0</v>
      </c>
      <c r="L5" s="41">
        <f>G5/F5</f>
        <v>0</v>
      </c>
      <c r="M5" s="41">
        <f>J5/H5</f>
        <v>0</v>
      </c>
      <c r="N5" s="42">
        <f>J5/I5</f>
        <v>0</v>
      </c>
      <c r="P5" s="30"/>
    </row>
    <row r="6" spans="1:16" ht="36" customHeight="1" x14ac:dyDescent="0.25">
      <c r="A6" s="53"/>
      <c r="B6" s="107"/>
      <c r="C6" s="37"/>
      <c r="D6" s="38" t="s">
        <v>42</v>
      </c>
      <c r="E6" s="39">
        <v>699635</v>
      </c>
      <c r="F6" s="39">
        <v>699635</v>
      </c>
      <c r="G6" s="39">
        <v>0</v>
      </c>
      <c r="H6" s="40">
        <v>1</v>
      </c>
      <c r="I6" s="40">
        <v>1</v>
      </c>
      <c r="J6" s="40">
        <f t="shared" si="0"/>
        <v>0</v>
      </c>
      <c r="K6" s="41">
        <f>G6/E6</f>
        <v>0</v>
      </c>
      <c r="L6" s="41">
        <f>G6/F6</f>
        <v>0</v>
      </c>
      <c r="M6" s="41">
        <f>J6/H6</f>
        <v>0</v>
      </c>
      <c r="N6" s="42">
        <f>J6/I6</f>
        <v>0</v>
      </c>
      <c r="P6" s="30"/>
    </row>
    <row r="7" spans="1:16" ht="27" x14ac:dyDescent="0.25">
      <c r="A7" s="53" t="s">
        <v>24</v>
      </c>
      <c r="B7" s="107"/>
      <c r="C7" s="101" t="s">
        <v>20</v>
      </c>
      <c r="D7" s="38" t="s">
        <v>31</v>
      </c>
      <c r="E7" s="39">
        <v>522875</v>
      </c>
      <c r="F7" s="39">
        <v>522875</v>
      </c>
      <c r="G7" s="39">
        <v>0</v>
      </c>
      <c r="H7" s="40">
        <v>1</v>
      </c>
      <c r="I7" s="40">
        <v>1</v>
      </c>
      <c r="J7" s="43">
        <f t="shared" si="0"/>
        <v>0</v>
      </c>
      <c r="K7" s="41">
        <f t="shared" ref="K7:K12" si="1">G7/E7</f>
        <v>0</v>
      </c>
      <c r="L7" s="41">
        <f t="shared" ref="L7:L12" si="2">G7/F7</f>
        <v>0</v>
      </c>
      <c r="M7" s="41">
        <f t="shared" ref="M7:M12" si="3">J7/H7</f>
        <v>0</v>
      </c>
      <c r="N7" s="42">
        <f t="shared" ref="N7:N12" si="4">J7/I7</f>
        <v>0</v>
      </c>
      <c r="P7" s="30"/>
    </row>
    <row r="8" spans="1:16" ht="27" customHeight="1" x14ac:dyDescent="0.25">
      <c r="A8" s="53" t="s">
        <v>25</v>
      </c>
      <c r="B8" s="107"/>
      <c r="C8" s="107"/>
      <c r="D8" s="38" t="s">
        <v>31</v>
      </c>
      <c r="E8" s="39">
        <v>578778.03</v>
      </c>
      <c r="F8" s="39">
        <v>578778.03</v>
      </c>
      <c r="G8" s="39">
        <v>0</v>
      </c>
      <c r="H8" s="40">
        <v>1</v>
      </c>
      <c r="I8" s="40">
        <v>1</v>
      </c>
      <c r="J8" s="43">
        <f t="shared" si="0"/>
        <v>0</v>
      </c>
      <c r="K8" s="41">
        <f t="shared" si="1"/>
        <v>0</v>
      </c>
      <c r="L8" s="41">
        <f t="shared" si="2"/>
        <v>0</v>
      </c>
      <c r="M8" s="41">
        <f t="shared" si="3"/>
        <v>0</v>
      </c>
      <c r="N8" s="42">
        <f t="shared" si="4"/>
        <v>0</v>
      </c>
      <c r="P8" s="30"/>
    </row>
    <row r="9" spans="1:16" ht="18" x14ac:dyDescent="0.25">
      <c r="A9" s="53" t="s">
        <v>26</v>
      </c>
      <c r="B9" s="107"/>
      <c r="C9" s="102"/>
      <c r="D9" s="38" t="s">
        <v>30</v>
      </c>
      <c r="E9" s="39">
        <v>1330434.95</v>
      </c>
      <c r="F9" s="39">
        <v>1330434.95</v>
      </c>
      <c r="G9" s="39">
        <v>0</v>
      </c>
      <c r="H9" s="40">
        <v>1</v>
      </c>
      <c r="I9" s="40">
        <v>1</v>
      </c>
      <c r="J9" s="43">
        <f t="shared" si="0"/>
        <v>0</v>
      </c>
      <c r="K9" s="41">
        <f t="shared" si="1"/>
        <v>0</v>
      </c>
      <c r="L9" s="41">
        <f t="shared" si="2"/>
        <v>0</v>
      </c>
      <c r="M9" s="41">
        <f t="shared" si="3"/>
        <v>0</v>
      </c>
      <c r="N9" s="42">
        <f t="shared" si="4"/>
        <v>0</v>
      </c>
      <c r="P9" s="30"/>
    </row>
    <row r="10" spans="1:16" x14ac:dyDescent="0.25">
      <c r="A10" s="53"/>
      <c r="B10" s="107"/>
      <c r="C10" s="44"/>
      <c r="D10" s="38" t="s">
        <v>43</v>
      </c>
      <c r="E10" s="39">
        <v>4984528</v>
      </c>
      <c r="F10" s="39">
        <v>4984528</v>
      </c>
      <c r="G10" s="39">
        <v>0</v>
      </c>
      <c r="H10" s="40">
        <v>1</v>
      </c>
      <c r="I10" s="40">
        <v>1</v>
      </c>
      <c r="J10" s="43">
        <f>I10/E10</f>
        <v>2.0062080100663494E-7</v>
      </c>
      <c r="K10" s="41">
        <f t="shared" ref="K10" si="5">G10/E10</f>
        <v>0</v>
      </c>
      <c r="L10" s="41">
        <f t="shared" ref="L10" si="6">G10/F10</f>
        <v>0</v>
      </c>
      <c r="M10" s="41">
        <f t="shared" ref="M10" si="7">J10/H10</f>
        <v>2.0062080100663494E-7</v>
      </c>
      <c r="N10" s="42">
        <f t="shared" ref="N10" si="8">J10/I10</f>
        <v>2.0062080100663494E-7</v>
      </c>
      <c r="P10" s="30"/>
    </row>
    <row r="11" spans="1:16" ht="23.25" customHeight="1" x14ac:dyDescent="0.25">
      <c r="A11" s="53" t="s">
        <v>27</v>
      </c>
      <c r="B11" s="107"/>
      <c r="C11" s="37"/>
      <c r="D11" s="38" t="s">
        <v>32</v>
      </c>
      <c r="E11" s="39">
        <v>7190480.9699999997</v>
      </c>
      <c r="F11" s="39">
        <v>7190480.9699999997</v>
      </c>
      <c r="G11" s="39">
        <v>0</v>
      </c>
      <c r="H11" s="40">
        <v>1</v>
      </c>
      <c r="I11" s="40">
        <v>1</v>
      </c>
      <c r="J11" s="43">
        <f>I11/E11</f>
        <v>1.3907275524018249E-7</v>
      </c>
      <c r="K11" s="41">
        <f t="shared" si="1"/>
        <v>0</v>
      </c>
      <c r="L11" s="41">
        <f t="shared" si="2"/>
        <v>0</v>
      </c>
      <c r="M11" s="41">
        <f t="shared" si="3"/>
        <v>1.3907275524018249E-7</v>
      </c>
      <c r="N11" s="42">
        <f t="shared" si="4"/>
        <v>1.3907275524018249E-7</v>
      </c>
      <c r="P11" s="30"/>
    </row>
    <row r="12" spans="1:16" ht="27.75" thickBot="1" x14ac:dyDescent="0.3">
      <c r="A12" s="54" t="s">
        <v>28</v>
      </c>
      <c r="B12" s="103"/>
      <c r="C12" s="63"/>
      <c r="D12" s="48" t="s">
        <v>33</v>
      </c>
      <c r="E12" s="49">
        <v>392141</v>
      </c>
      <c r="F12" s="49">
        <v>392141</v>
      </c>
      <c r="G12" s="49">
        <v>0</v>
      </c>
      <c r="H12" s="50">
        <v>1</v>
      </c>
      <c r="I12" s="50">
        <v>1</v>
      </c>
      <c r="J12" s="64">
        <f>G12/E12</f>
        <v>0</v>
      </c>
      <c r="K12" s="65">
        <f t="shared" si="1"/>
        <v>0</v>
      </c>
      <c r="L12" s="65">
        <f t="shared" si="2"/>
        <v>0</v>
      </c>
      <c r="M12" s="65">
        <f t="shared" si="3"/>
        <v>0</v>
      </c>
      <c r="N12" s="66">
        <f t="shared" si="4"/>
        <v>0</v>
      </c>
      <c r="P12" s="30"/>
    </row>
    <row r="14" spans="1:16" ht="15" customHeight="1" x14ac:dyDescent="0.25">
      <c r="A14" s="78" t="s">
        <v>21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6" x14ac:dyDescent="0.2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9" spans="6:8" x14ac:dyDescent="0.25">
      <c r="F19" s="30"/>
      <c r="G19" s="31"/>
    </row>
    <row r="20" spans="6:8" x14ac:dyDescent="0.25">
      <c r="H20" s="31"/>
    </row>
  </sheetData>
  <mergeCells count="9">
    <mergeCell ref="A14:N15"/>
    <mergeCell ref="B4:B12"/>
    <mergeCell ref="C7:C9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0"/>
  <sheetViews>
    <sheetView zoomScale="120" zoomScaleNormal="120" workbookViewId="0">
      <selection activeCell="G5" sqref="G5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</cols>
  <sheetData>
    <row r="1" spans="1:16" ht="69.75" customHeight="1" thickBot="1" x14ac:dyDescent="0.3">
      <c r="A1" s="108" t="s">
        <v>44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6" x14ac:dyDescent="0.25">
      <c r="A2" s="111" t="s">
        <v>5</v>
      </c>
      <c r="B2" s="68"/>
      <c r="C2" s="68"/>
      <c r="D2" s="68"/>
      <c r="E2" s="113" t="s">
        <v>1</v>
      </c>
      <c r="F2" s="114"/>
      <c r="G2" s="115"/>
      <c r="H2" s="113" t="s">
        <v>2</v>
      </c>
      <c r="I2" s="114"/>
      <c r="J2" s="115"/>
      <c r="K2" s="116" t="s">
        <v>3</v>
      </c>
      <c r="L2" s="117"/>
      <c r="M2" s="118" t="s">
        <v>4</v>
      </c>
      <c r="N2" s="119"/>
    </row>
    <row r="3" spans="1:16" s="16" customFormat="1" ht="19.5" customHeight="1" thickBot="1" x14ac:dyDescent="0.3">
      <c r="A3" s="112"/>
      <c r="B3" s="69" t="s">
        <v>6</v>
      </c>
      <c r="C3" s="69" t="s">
        <v>7</v>
      </c>
      <c r="D3" s="69" t="s">
        <v>8</v>
      </c>
      <c r="E3" s="70" t="s">
        <v>9</v>
      </c>
      <c r="F3" s="70" t="s">
        <v>10</v>
      </c>
      <c r="G3" s="70" t="s">
        <v>11</v>
      </c>
      <c r="H3" s="70" t="s">
        <v>12</v>
      </c>
      <c r="I3" s="70" t="s">
        <v>10</v>
      </c>
      <c r="J3" s="70" t="s">
        <v>13</v>
      </c>
      <c r="K3" s="70" t="s">
        <v>14</v>
      </c>
      <c r="L3" s="70" t="s">
        <v>15</v>
      </c>
      <c r="M3" s="71" t="s">
        <v>16</v>
      </c>
      <c r="N3" s="72" t="s">
        <v>17</v>
      </c>
    </row>
    <row r="4" spans="1:16" s="16" customFormat="1" ht="25.5" customHeight="1" x14ac:dyDescent="0.25">
      <c r="A4" s="56" t="s">
        <v>22</v>
      </c>
      <c r="B4" s="106" t="s">
        <v>40</v>
      </c>
      <c r="C4" s="106" t="s">
        <v>20</v>
      </c>
      <c r="D4" s="58" t="s">
        <v>35</v>
      </c>
      <c r="E4" s="59">
        <v>988870</v>
      </c>
      <c r="F4" s="59">
        <v>988870</v>
      </c>
      <c r="G4" s="59">
        <v>0</v>
      </c>
      <c r="H4" s="60">
        <v>1</v>
      </c>
      <c r="I4" s="60">
        <v>1</v>
      </c>
      <c r="J4" s="60">
        <f t="shared" ref="J4:J9" si="0">G4/E4</f>
        <v>0</v>
      </c>
      <c r="K4" s="61">
        <f>G4/E4</f>
        <v>0</v>
      </c>
      <c r="L4" s="61">
        <f>G4/F4</f>
        <v>0</v>
      </c>
      <c r="M4" s="61">
        <f>J4/H4</f>
        <v>0</v>
      </c>
      <c r="N4" s="62">
        <f>J4/I4</f>
        <v>0</v>
      </c>
    </row>
    <row r="5" spans="1:16" ht="24" customHeight="1" x14ac:dyDescent="0.25">
      <c r="A5" s="53" t="s">
        <v>23</v>
      </c>
      <c r="B5" s="107"/>
      <c r="C5" s="107"/>
      <c r="D5" s="38" t="s">
        <v>29</v>
      </c>
      <c r="E5" s="39">
        <v>6270470.4699999997</v>
      </c>
      <c r="F5" s="39">
        <v>6270470.4699999997</v>
      </c>
      <c r="G5" s="39">
        <v>0</v>
      </c>
      <c r="H5" s="40">
        <v>1</v>
      </c>
      <c r="I5" s="40">
        <v>1</v>
      </c>
      <c r="J5" s="40">
        <f t="shared" si="0"/>
        <v>0</v>
      </c>
      <c r="K5" s="41">
        <f>G5/E5</f>
        <v>0</v>
      </c>
      <c r="L5" s="41">
        <f>G5/F5</f>
        <v>0</v>
      </c>
      <c r="M5" s="41">
        <f>J5/H5</f>
        <v>0</v>
      </c>
      <c r="N5" s="42">
        <f>J5/I5</f>
        <v>0</v>
      </c>
      <c r="P5" s="30"/>
    </row>
    <row r="6" spans="1:16" ht="36" customHeight="1" x14ac:dyDescent="0.25">
      <c r="A6" s="53" t="s">
        <v>23</v>
      </c>
      <c r="B6" s="107"/>
      <c r="C6" s="107"/>
      <c r="D6" s="38" t="s">
        <v>42</v>
      </c>
      <c r="E6" s="39">
        <v>699635</v>
      </c>
      <c r="F6" s="39">
        <v>699635</v>
      </c>
      <c r="G6" s="39">
        <v>0</v>
      </c>
      <c r="H6" s="40">
        <v>1</v>
      </c>
      <c r="I6" s="40">
        <v>1</v>
      </c>
      <c r="J6" s="40">
        <f t="shared" si="0"/>
        <v>0</v>
      </c>
      <c r="K6" s="41">
        <f>G6/E6</f>
        <v>0</v>
      </c>
      <c r="L6" s="41">
        <f>G6/F6</f>
        <v>0</v>
      </c>
      <c r="M6" s="41">
        <f>J6/H6</f>
        <v>0</v>
      </c>
      <c r="N6" s="42">
        <f>J6/I6</f>
        <v>0</v>
      </c>
      <c r="P6" s="30"/>
    </row>
    <row r="7" spans="1:16" ht="27" customHeight="1" x14ac:dyDescent="0.25">
      <c r="A7" s="53" t="s">
        <v>24</v>
      </c>
      <c r="B7" s="107"/>
      <c r="C7" s="107"/>
      <c r="D7" s="38" t="s">
        <v>31</v>
      </c>
      <c r="E7" s="39">
        <v>522875</v>
      </c>
      <c r="F7" s="39">
        <v>522875</v>
      </c>
      <c r="G7" s="39">
        <v>0</v>
      </c>
      <c r="H7" s="40">
        <v>1</v>
      </c>
      <c r="I7" s="40">
        <v>1</v>
      </c>
      <c r="J7" s="43">
        <f t="shared" si="0"/>
        <v>0</v>
      </c>
      <c r="K7" s="41">
        <f t="shared" ref="K7:K12" si="1">G7/E7</f>
        <v>0</v>
      </c>
      <c r="L7" s="41">
        <f t="shared" ref="L7:L12" si="2">G7/F7</f>
        <v>0</v>
      </c>
      <c r="M7" s="41">
        <f t="shared" ref="M7:M12" si="3">J7/H7</f>
        <v>0</v>
      </c>
      <c r="N7" s="42">
        <f t="shared" ref="N7:N12" si="4">J7/I7</f>
        <v>0</v>
      </c>
      <c r="P7" s="30"/>
    </row>
    <row r="8" spans="1:16" ht="27" customHeight="1" x14ac:dyDescent="0.25">
      <c r="A8" s="53" t="s">
        <v>25</v>
      </c>
      <c r="B8" s="107"/>
      <c r="C8" s="107"/>
      <c r="D8" s="38" t="s">
        <v>31</v>
      </c>
      <c r="E8" s="39">
        <v>578778.03</v>
      </c>
      <c r="F8" s="39">
        <v>578778.03</v>
      </c>
      <c r="G8" s="39">
        <v>0</v>
      </c>
      <c r="H8" s="40">
        <v>1</v>
      </c>
      <c r="I8" s="40">
        <v>1</v>
      </c>
      <c r="J8" s="43">
        <f t="shared" si="0"/>
        <v>0</v>
      </c>
      <c r="K8" s="41">
        <f t="shared" si="1"/>
        <v>0</v>
      </c>
      <c r="L8" s="41">
        <f t="shared" si="2"/>
        <v>0</v>
      </c>
      <c r="M8" s="41">
        <f t="shared" si="3"/>
        <v>0</v>
      </c>
      <c r="N8" s="42">
        <f t="shared" si="4"/>
        <v>0</v>
      </c>
      <c r="P8" s="30"/>
    </row>
    <row r="9" spans="1:16" ht="18" x14ac:dyDescent="0.25">
      <c r="A9" s="53" t="s">
        <v>26</v>
      </c>
      <c r="B9" s="107"/>
      <c r="C9" s="107"/>
      <c r="D9" s="38" t="s">
        <v>30</v>
      </c>
      <c r="E9" s="39">
        <v>1330434.95</v>
      </c>
      <c r="F9" s="39">
        <v>1330434.95</v>
      </c>
      <c r="G9" s="39">
        <v>0</v>
      </c>
      <c r="H9" s="40">
        <v>1</v>
      </c>
      <c r="I9" s="40">
        <v>1</v>
      </c>
      <c r="J9" s="43">
        <f t="shared" si="0"/>
        <v>0</v>
      </c>
      <c r="K9" s="41">
        <f t="shared" si="1"/>
        <v>0</v>
      </c>
      <c r="L9" s="41">
        <f t="shared" si="2"/>
        <v>0</v>
      </c>
      <c r="M9" s="41">
        <f t="shared" si="3"/>
        <v>0</v>
      </c>
      <c r="N9" s="42">
        <f t="shared" si="4"/>
        <v>0</v>
      </c>
      <c r="P9" s="30"/>
    </row>
    <row r="10" spans="1:16" x14ac:dyDescent="0.25">
      <c r="A10" s="74">
        <v>37806</v>
      </c>
      <c r="B10" s="107"/>
      <c r="C10" s="107"/>
      <c r="D10" s="38" t="s">
        <v>43</v>
      </c>
      <c r="E10" s="39">
        <v>4984528</v>
      </c>
      <c r="F10" s="39">
        <v>4984528</v>
      </c>
      <c r="G10" s="39">
        <v>0</v>
      </c>
      <c r="H10" s="40">
        <v>1</v>
      </c>
      <c r="I10" s="40">
        <v>1</v>
      </c>
      <c r="J10" s="43">
        <f>I10/E10</f>
        <v>2.0062080100663494E-7</v>
      </c>
      <c r="K10" s="41">
        <f t="shared" si="1"/>
        <v>0</v>
      </c>
      <c r="L10" s="41">
        <f t="shared" si="2"/>
        <v>0</v>
      </c>
      <c r="M10" s="41">
        <f t="shared" si="3"/>
        <v>2.0062080100663494E-7</v>
      </c>
      <c r="N10" s="42">
        <f t="shared" si="4"/>
        <v>2.0062080100663494E-7</v>
      </c>
      <c r="P10" s="30"/>
    </row>
    <row r="11" spans="1:16" ht="23.25" customHeight="1" x14ac:dyDescent="0.25">
      <c r="A11" s="53" t="s">
        <v>27</v>
      </c>
      <c r="B11" s="107"/>
      <c r="C11" s="107"/>
      <c r="D11" s="38" t="s">
        <v>32</v>
      </c>
      <c r="E11" s="39">
        <v>7190480.9699999997</v>
      </c>
      <c r="F11" s="39">
        <v>7190480.9699999997</v>
      </c>
      <c r="G11" s="39">
        <v>0</v>
      </c>
      <c r="H11" s="40">
        <v>1</v>
      </c>
      <c r="I11" s="40">
        <v>1</v>
      </c>
      <c r="J11" s="43">
        <f>I11/E11</f>
        <v>1.3907275524018249E-7</v>
      </c>
      <c r="K11" s="41">
        <f t="shared" si="1"/>
        <v>0</v>
      </c>
      <c r="L11" s="41">
        <f t="shared" si="2"/>
        <v>0</v>
      </c>
      <c r="M11" s="41">
        <f t="shared" si="3"/>
        <v>1.3907275524018249E-7</v>
      </c>
      <c r="N11" s="42">
        <f t="shared" si="4"/>
        <v>1.3907275524018249E-7</v>
      </c>
      <c r="P11" s="30"/>
    </row>
    <row r="12" spans="1:16" ht="27.75" thickBot="1" x14ac:dyDescent="0.3">
      <c r="A12" s="54" t="s">
        <v>28</v>
      </c>
      <c r="B12" s="103"/>
      <c r="C12" s="103"/>
      <c r="D12" s="48" t="s">
        <v>33</v>
      </c>
      <c r="E12" s="49">
        <v>392141</v>
      </c>
      <c r="F12" s="49">
        <v>392141</v>
      </c>
      <c r="G12" s="49">
        <v>0</v>
      </c>
      <c r="H12" s="50">
        <v>1</v>
      </c>
      <c r="I12" s="50">
        <v>1</v>
      </c>
      <c r="J12" s="64">
        <f>G12/E12</f>
        <v>0</v>
      </c>
      <c r="K12" s="65">
        <f t="shared" si="1"/>
        <v>0</v>
      </c>
      <c r="L12" s="65">
        <f t="shared" si="2"/>
        <v>0</v>
      </c>
      <c r="M12" s="65">
        <f t="shared" si="3"/>
        <v>0</v>
      </c>
      <c r="N12" s="66">
        <f t="shared" si="4"/>
        <v>0</v>
      </c>
      <c r="P12" s="30"/>
    </row>
    <row r="14" spans="1:16" ht="15" customHeight="1" x14ac:dyDescent="0.25">
      <c r="A14" s="78" t="s">
        <v>21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6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</row>
    <row r="19" spans="6:8" x14ac:dyDescent="0.25">
      <c r="F19" s="30"/>
      <c r="G19" s="31"/>
    </row>
    <row r="20" spans="6:8" x14ac:dyDescent="0.25">
      <c r="H20" s="31"/>
    </row>
  </sheetData>
  <mergeCells count="9">
    <mergeCell ref="B4:B12"/>
    <mergeCell ref="A14:N15"/>
    <mergeCell ref="C4:C12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0"/>
  <sheetViews>
    <sheetView tabSelected="1" zoomScale="120" zoomScaleNormal="120" workbookViewId="0">
      <selection activeCell="E16" sqref="E16"/>
    </sheetView>
  </sheetViews>
  <sheetFormatPr baseColWidth="10" defaultRowHeight="15" x14ac:dyDescent="0.25"/>
  <cols>
    <col min="1" max="1" width="7.140625" customWidth="1"/>
    <col min="2" max="2" width="8.140625" customWidth="1"/>
    <col min="3" max="3" width="9.42578125" customWidth="1"/>
    <col min="4" max="4" width="22.5703125" customWidth="1"/>
    <col min="5" max="7" width="10.85546875" customWidth="1"/>
    <col min="8" max="8" width="7.42578125" customWidth="1"/>
    <col min="9" max="10" width="6.7109375" customWidth="1"/>
    <col min="11" max="12" width="7.28515625" customWidth="1"/>
    <col min="13" max="14" width="7.42578125" customWidth="1"/>
  </cols>
  <sheetData>
    <row r="1" spans="1:16" ht="69.75" customHeight="1" thickBot="1" x14ac:dyDescent="0.3">
      <c r="A1" s="108" t="s">
        <v>45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10"/>
    </row>
    <row r="2" spans="1:16" x14ac:dyDescent="0.25">
      <c r="A2" s="111" t="s">
        <v>5</v>
      </c>
      <c r="B2" s="68"/>
      <c r="C2" s="68"/>
      <c r="D2" s="68"/>
      <c r="E2" s="113" t="s">
        <v>1</v>
      </c>
      <c r="F2" s="114"/>
      <c r="G2" s="115"/>
      <c r="H2" s="113" t="s">
        <v>2</v>
      </c>
      <c r="I2" s="114"/>
      <c r="J2" s="115"/>
      <c r="K2" s="116" t="s">
        <v>3</v>
      </c>
      <c r="L2" s="117"/>
      <c r="M2" s="118" t="s">
        <v>4</v>
      </c>
      <c r="N2" s="119"/>
    </row>
    <row r="3" spans="1:16" s="16" customFormat="1" ht="19.5" customHeight="1" thickBot="1" x14ac:dyDescent="0.3">
      <c r="A3" s="112"/>
      <c r="B3" s="69" t="s">
        <v>6</v>
      </c>
      <c r="C3" s="69" t="s">
        <v>7</v>
      </c>
      <c r="D3" s="69" t="s">
        <v>8</v>
      </c>
      <c r="E3" s="70" t="s">
        <v>9</v>
      </c>
      <c r="F3" s="70" t="s">
        <v>10</v>
      </c>
      <c r="G3" s="70" t="s">
        <v>11</v>
      </c>
      <c r="H3" s="70" t="s">
        <v>12</v>
      </c>
      <c r="I3" s="70" t="s">
        <v>10</v>
      </c>
      <c r="J3" s="70" t="s">
        <v>13</v>
      </c>
      <c r="K3" s="70" t="s">
        <v>14</v>
      </c>
      <c r="L3" s="70" t="s">
        <v>15</v>
      </c>
      <c r="M3" s="71" t="s">
        <v>16</v>
      </c>
      <c r="N3" s="72" t="s">
        <v>17</v>
      </c>
    </row>
    <row r="4" spans="1:16" s="16" customFormat="1" ht="25.5" customHeight="1" x14ac:dyDescent="0.25">
      <c r="A4" s="56" t="s">
        <v>22</v>
      </c>
      <c r="B4" s="106" t="s">
        <v>40</v>
      </c>
      <c r="C4" s="106" t="s">
        <v>20</v>
      </c>
      <c r="D4" s="58" t="s">
        <v>35</v>
      </c>
      <c r="E4" s="59">
        <v>988870</v>
      </c>
      <c r="F4" s="59">
        <v>988870</v>
      </c>
      <c r="G4" s="59">
        <f>412363.12+183281.55+11971.2+12773.92</f>
        <v>620389.78999999992</v>
      </c>
      <c r="H4" s="60">
        <v>1</v>
      </c>
      <c r="I4" s="60">
        <v>1</v>
      </c>
      <c r="J4" s="60">
        <f t="shared" ref="J4:J12" si="0">G4/E4</f>
        <v>0.62737244531637115</v>
      </c>
      <c r="K4" s="61">
        <f>G4/E4</f>
        <v>0.62737244531637115</v>
      </c>
      <c r="L4" s="61">
        <f>G4/F4</f>
        <v>0.62737244531637115</v>
      </c>
      <c r="M4" s="61">
        <f>J4/H4</f>
        <v>0.62737244531637115</v>
      </c>
      <c r="N4" s="62">
        <f>J4/I4</f>
        <v>0.62737244531637115</v>
      </c>
    </row>
    <row r="5" spans="1:16" ht="24" customHeight="1" x14ac:dyDescent="0.25">
      <c r="A5" s="53" t="s">
        <v>23</v>
      </c>
      <c r="B5" s="107"/>
      <c r="C5" s="107"/>
      <c r="D5" s="38" t="s">
        <v>29</v>
      </c>
      <c r="E5" s="39">
        <v>6270470.4699999997</v>
      </c>
      <c r="F5" s="39">
        <v>6270470.4699999997</v>
      </c>
      <c r="G5" s="39">
        <v>4552640.4000000004</v>
      </c>
      <c r="H5" s="40">
        <v>1</v>
      </c>
      <c r="I5" s="40">
        <v>1</v>
      </c>
      <c r="J5" s="40">
        <f t="shared" si="0"/>
        <v>0.72604446855803473</v>
      </c>
      <c r="K5" s="41">
        <f>G5/E5</f>
        <v>0.72604446855803473</v>
      </c>
      <c r="L5" s="41">
        <f>G5/F5</f>
        <v>0.72604446855803473</v>
      </c>
      <c r="M5" s="41">
        <f>J5/H5</f>
        <v>0.72604446855803473</v>
      </c>
      <c r="N5" s="42">
        <f>J5/I5</f>
        <v>0.72604446855803473</v>
      </c>
      <c r="P5" s="30"/>
    </row>
    <row r="6" spans="1:16" ht="36" customHeight="1" x14ac:dyDescent="0.25">
      <c r="A6" s="53" t="s">
        <v>23</v>
      </c>
      <c r="B6" s="107"/>
      <c r="C6" s="107"/>
      <c r="D6" s="38" t="s">
        <v>42</v>
      </c>
      <c r="E6" s="39">
        <v>699635</v>
      </c>
      <c r="F6" s="39">
        <v>699635</v>
      </c>
      <c r="G6" s="39">
        <f>89939.14+2993.04+15584.02+499032.7+11971.9</f>
        <v>619520.80000000005</v>
      </c>
      <c r="H6" s="40">
        <v>1</v>
      </c>
      <c r="I6" s="40">
        <v>1</v>
      </c>
      <c r="J6" s="40">
        <f t="shared" si="0"/>
        <v>0.88549143481958459</v>
      </c>
      <c r="K6" s="41">
        <f>G6/E6</f>
        <v>0.88549143481958459</v>
      </c>
      <c r="L6" s="41">
        <f>G6/F6</f>
        <v>0.88549143481958459</v>
      </c>
      <c r="M6" s="41">
        <f>J6/H6</f>
        <v>0.88549143481958459</v>
      </c>
      <c r="N6" s="42">
        <f>J6/I6</f>
        <v>0.88549143481958459</v>
      </c>
      <c r="P6" s="30"/>
    </row>
    <row r="7" spans="1:16" ht="27" customHeight="1" x14ac:dyDescent="0.25">
      <c r="A7" s="53" t="s">
        <v>24</v>
      </c>
      <c r="B7" s="107"/>
      <c r="C7" s="107"/>
      <c r="D7" s="38" t="s">
        <v>31</v>
      </c>
      <c r="E7" s="39">
        <v>522875</v>
      </c>
      <c r="F7" s="39">
        <v>522875</v>
      </c>
      <c r="G7" s="39">
        <f>279298.58+9948.16</f>
        <v>289246.74</v>
      </c>
      <c r="H7" s="40">
        <v>1</v>
      </c>
      <c r="I7" s="40">
        <v>1</v>
      </c>
      <c r="J7" s="43">
        <f t="shared" si="0"/>
        <v>0.55318525460196033</v>
      </c>
      <c r="K7" s="41">
        <f t="shared" ref="K7:K12" si="1">G7/E7</f>
        <v>0.55318525460196033</v>
      </c>
      <c r="L7" s="41">
        <f t="shared" ref="L7:L12" si="2">G7/F7</f>
        <v>0.55318525460196033</v>
      </c>
      <c r="M7" s="41">
        <f t="shared" ref="M7:M12" si="3">J7/H7</f>
        <v>0.55318525460196033</v>
      </c>
      <c r="N7" s="42">
        <f t="shared" ref="N7:N12" si="4">J7/I7</f>
        <v>0.55318525460196033</v>
      </c>
      <c r="P7" s="30"/>
    </row>
    <row r="8" spans="1:16" ht="27" customHeight="1" x14ac:dyDescent="0.25">
      <c r="A8" s="53" t="s">
        <v>25</v>
      </c>
      <c r="B8" s="107"/>
      <c r="C8" s="107"/>
      <c r="D8" s="38" t="s">
        <v>31</v>
      </c>
      <c r="E8" s="39">
        <v>578778.03</v>
      </c>
      <c r="F8" s="39">
        <v>578778.03</v>
      </c>
      <c r="G8" s="39">
        <f>113150.07+293900</f>
        <v>407050.07</v>
      </c>
      <c r="H8" s="40">
        <v>1</v>
      </c>
      <c r="I8" s="40">
        <v>1</v>
      </c>
      <c r="J8" s="43">
        <f t="shared" si="0"/>
        <v>0.70329219303642188</v>
      </c>
      <c r="K8" s="41">
        <f t="shared" si="1"/>
        <v>0.70329219303642188</v>
      </c>
      <c r="L8" s="41">
        <f t="shared" si="2"/>
        <v>0.70329219303642188</v>
      </c>
      <c r="M8" s="41">
        <f t="shared" si="3"/>
        <v>0.70329219303642188</v>
      </c>
      <c r="N8" s="42">
        <f t="shared" si="4"/>
        <v>0.70329219303642188</v>
      </c>
      <c r="P8" s="30"/>
    </row>
    <row r="9" spans="1:16" ht="18" x14ac:dyDescent="0.25">
      <c r="A9" s="53" t="s">
        <v>26</v>
      </c>
      <c r="B9" s="107"/>
      <c r="C9" s="107"/>
      <c r="D9" s="38" t="s">
        <v>30</v>
      </c>
      <c r="E9" s="39">
        <v>1330434.95</v>
      </c>
      <c r="F9" s="39">
        <v>1330434.95</v>
      </c>
      <c r="G9" s="39">
        <v>0</v>
      </c>
      <c r="H9" s="40">
        <v>1</v>
      </c>
      <c r="I9" s="40">
        <v>1</v>
      </c>
      <c r="J9" s="43">
        <f t="shared" si="0"/>
        <v>0</v>
      </c>
      <c r="K9" s="41">
        <f t="shared" si="1"/>
        <v>0</v>
      </c>
      <c r="L9" s="41">
        <f t="shared" si="2"/>
        <v>0</v>
      </c>
      <c r="M9" s="41">
        <f t="shared" si="3"/>
        <v>0</v>
      </c>
      <c r="N9" s="42">
        <f t="shared" si="4"/>
        <v>0</v>
      </c>
      <c r="P9" s="30"/>
    </row>
    <row r="10" spans="1:16" x14ac:dyDescent="0.25">
      <c r="A10" s="74">
        <v>37806</v>
      </c>
      <c r="B10" s="107"/>
      <c r="C10" s="107"/>
      <c r="D10" s="38" t="s">
        <v>43</v>
      </c>
      <c r="E10" s="39">
        <v>4984528</v>
      </c>
      <c r="F10" s="39">
        <v>4984528</v>
      </c>
      <c r="G10" s="39">
        <v>2899998.84</v>
      </c>
      <c r="H10" s="40">
        <v>1</v>
      </c>
      <c r="I10" s="40">
        <v>1</v>
      </c>
      <c r="J10" s="43">
        <f t="shared" si="0"/>
        <v>0.58180009019911205</v>
      </c>
      <c r="K10" s="41">
        <f t="shared" si="1"/>
        <v>0.58180009019911205</v>
      </c>
      <c r="L10" s="41">
        <f t="shared" si="2"/>
        <v>0.58180009019911205</v>
      </c>
      <c r="M10" s="41">
        <f t="shared" si="3"/>
        <v>0.58180009019911205</v>
      </c>
      <c r="N10" s="42">
        <f t="shared" si="4"/>
        <v>0.58180009019911205</v>
      </c>
      <c r="P10" s="30"/>
    </row>
    <row r="11" spans="1:16" ht="23.25" customHeight="1" x14ac:dyDescent="0.25">
      <c r="A11" s="53" t="s">
        <v>27</v>
      </c>
      <c r="B11" s="107"/>
      <c r="C11" s="107"/>
      <c r="D11" s="38" t="s">
        <v>32</v>
      </c>
      <c r="E11" s="39">
        <v>7190480.9699999997</v>
      </c>
      <c r="F11" s="39">
        <v>7190480.9699999997</v>
      </c>
      <c r="G11" s="39">
        <f>1199945.76+2202656.79+3669349.12</f>
        <v>7071951.6699999999</v>
      </c>
      <c r="H11" s="40">
        <v>1</v>
      </c>
      <c r="I11" s="40">
        <v>1</v>
      </c>
      <c r="J11" s="43">
        <f t="shared" si="0"/>
        <v>0.98351580367230984</v>
      </c>
      <c r="K11" s="41">
        <f t="shared" si="1"/>
        <v>0.98351580367230984</v>
      </c>
      <c r="L11" s="41">
        <f t="shared" si="2"/>
        <v>0.98351580367230984</v>
      </c>
      <c r="M11" s="41">
        <f t="shared" si="3"/>
        <v>0.98351580367230984</v>
      </c>
      <c r="N11" s="42">
        <f t="shared" si="4"/>
        <v>0.98351580367230984</v>
      </c>
      <c r="P11" s="30"/>
    </row>
    <row r="12" spans="1:16" ht="27.75" thickBot="1" x14ac:dyDescent="0.3">
      <c r="A12" s="54" t="s">
        <v>28</v>
      </c>
      <c r="B12" s="103"/>
      <c r="C12" s="103"/>
      <c r="D12" s="48" t="s">
        <v>33</v>
      </c>
      <c r="E12" s="49">
        <v>392141</v>
      </c>
      <c r="F12" s="49">
        <v>392141</v>
      </c>
      <c r="G12" s="49">
        <f>114178.16+12992+229800+2876.8</f>
        <v>359846.96</v>
      </c>
      <c r="H12" s="50">
        <v>1</v>
      </c>
      <c r="I12" s="50">
        <v>1</v>
      </c>
      <c r="J12" s="43">
        <f t="shared" si="0"/>
        <v>0.9176468668157628</v>
      </c>
      <c r="K12" s="65">
        <f t="shared" si="1"/>
        <v>0.9176468668157628</v>
      </c>
      <c r="L12" s="65">
        <f t="shared" si="2"/>
        <v>0.9176468668157628</v>
      </c>
      <c r="M12" s="41">
        <f t="shared" si="3"/>
        <v>0.9176468668157628</v>
      </c>
      <c r="N12" s="42">
        <f t="shared" si="4"/>
        <v>0.9176468668157628</v>
      </c>
      <c r="P12" s="30"/>
    </row>
    <row r="14" spans="1:16" ht="15" customHeight="1" x14ac:dyDescent="0.25">
      <c r="A14" s="78" t="s">
        <v>21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6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</row>
    <row r="16" spans="1:16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</row>
    <row r="19" spans="6:8" x14ac:dyDescent="0.25">
      <c r="F19" s="30"/>
      <c r="G19" s="31"/>
    </row>
    <row r="20" spans="6:8" x14ac:dyDescent="0.25">
      <c r="H20" s="31"/>
    </row>
  </sheetData>
  <mergeCells count="9">
    <mergeCell ref="B4:B12"/>
    <mergeCell ref="C4:C12"/>
    <mergeCell ref="A14:N15"/>
    <mergeCell ref="A1:N1"/>
    <mergeCell ref="A2:A3"/>
    <mergeCell ref="E2:G2"/>
    <mergeCell ref="H2:J2"/>
    <mergeCell ref="K2:L2"/>
    <mergeCell ref="M2:N2"/>
  </mergeCells>
  <pageMargins left="0.62992125984251968" right="0.23622047244094491" top="0.74803149606299213" bottom="0.74803149606299213" header="0.31496062992125984" footer="0.31496062992125984"/>
  <pageSetup scale="9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ene-mar-18</vt:lpstr>
      <vt:lpstr>ene-jun-18</vt:lpstr>
      <vt:lpstr>ene-sept-18</vt:lpstr>
      <vt:lpstr>ene-dic-18</vt:lpstr>
      <vt:lpstr>ene-mar-19</vt:lpstr>
      <vt:lpstr>abr-jun-19</vt:lpstr>
      <vt:lpstr>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PGJEGRO58</dc:creator>
  <cp:lastModifiedBy>VICTOR BAUTISTA</cp:lastModifiedBy>
  <cp:lastPrinted>2019-07-29T17:06:16Z</cp:lastPrinted>
  <dcterms:created xsi:type="dcterms:W3CDTF">2018-05-03T01:42:12Z</dcterms:created>
  <dcterms:modified xsi:type="dcterms:W3CDTF">2019-11-05T20:10:20Z</dcterms:modified>
</cp:coreProperties>
</file>