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PRESUPUESTAL\EAEPE (Objeto)\"/>
    </mc:Choice>
  </mc:AlternateContent>
  <xr:revisionPtr revIDLastSave="0" documentId="13_ncr:1_{378D463B-A9A9-4D3A-9ED8-8C863F2A62F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EPEO_GRO_FGE_04_20" sheetId="1" r:id="rId1"/>
  </sheets>
  <definedNames>
    <definedName name="_xlnm.Print_Area" localSheetId="0">EAEPEO_GRO_FGE_04_20!$A$1:$H$92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44" i="1"/>
  <c r="H4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24" i="1"/>
  <c r="H2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14" i="1"/>
  <c r="H14" i="1" s="1"/>
  <c r="E10" i="1"/>
  <c r="H10" i="1" s="1"/>
  <c r="E11" i="1"/>
  <c r="H11" i="1" s="1"/>
  <c r="E12" i="1"/>
  <c r="H12" i="1"/>
  <c r="E7" i="1"/>
  <c r="H7" i="1" s="1"/>
  <c r="E8" i="1"/>
  <c r="H8" i="1" s="1"/>
  <c r="E9" i="1"/>
  <c r="H9" i="1" s="1"/>
  <c r="E6" i="1"/>
  <c r="H6" i="1" s="1"/>
  <c r="H5" i="1" l="1"/>
  <c r="D53" i="1"/>
  <c r="E53" i="1"/>
  <c r="F53" i="1"/>
  <c r="G53" i="1"/>
  <c r="H53" i="1"/>
  <c r="C53" i="1"/>
  <c r="D43" i="1"/>
  <c r="E43" i="1"/>
  <c r="F43" i="1"/>
  <c r="G43" i="1"/>
  <c r="H43" i="1"/>
  <c r="C43" i="1"/>
  <c r="D23" i="1"/>
  <c r="E23" i="1"/>
  <c r="F23" i="1"/>
  <c r="G23" i="1"/>
  <c r="H23" i="1"/>
  <c r="C23" i="1"/>
  <c r="D13" i="1"/>
  <c r="E13" i="1"/>
  <c r="F13" i="1"/>
  <c r="G13" i="1"/>
  <c r="H13" i="1"/>
  <c r="C13" i="1"/>
  <c r="D5" i="1"/>
  <c r="E5" i="1"/>
  <c r="F5" i="1"/>
  <c r="G5" i="1"/>
  <c r="C5" i="1"/>
  <c r="D77" i="1" l="1"/>
  <c r="E77" i="1"/>
  <c r="C77" i="1"/>
  <c r="H77" i="1"/>
  <c r="F77" i="1"/>
  <c r="G77" i="1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<sst xmlns="http://schemas.openxmlformats.org/spreadsheetml/2006/main" count="85" uniqueCount="85">
  <si>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</si>
  <si>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</si>
  <si>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</si>
  <si>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</si>
  <si>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</si>
  <si>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</si>
  <si>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</si>
  <si>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</si>
  <si>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</si>
  <si>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</si>
  <si>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</si>
  <si>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</si>
  <si>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</si>
  <si>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</si>
  <si>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</si>
  <si>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</si>
  <si>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</si>
  <si>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</si>
  <si>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</si>
  <si>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</si>
  <si>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</si>
  <si>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</si>
  <si>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</si>
  <si>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</si>
  <si>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</si>
  <si>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</si>
  <si>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</si>
  <si>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</si>
  <si>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</si>
  <si>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</si>
  <si>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</si>
  <si>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</si>
  <si>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</si>
  <si>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</si>
  <si>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</si>
  <si>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</si>
  <si>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</si>
  <si>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</si>
  <si>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</si>
  <si>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</si>
  <si>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</si>
  <si>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</si>
  <si>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</si>
  <si>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</si>
  <si>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</si>
  <si>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</si>
  <si>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</si>
  <si>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</si>
  <si>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</si>
  <si>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</si>
  <si>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</si>
  <si>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</si>
  <si>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</si>
  <si>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</si>
  <si>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</si>
  <si>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</si>
  <si>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</si>
  <si>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</si>
  <si>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</si>
  <si>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</si>
  <si>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</si>
  <si>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</si>
  <si>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</si>
  <si>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</si>
  <si>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</si>
  <si>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</si>
  <si>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</si>
  <si>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</si>
  <si>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</si>
  <si>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</si>
  <si>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</si>
  <si>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</si>
  <si>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</si>
  <si>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</si>
  <si>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</si>
  <si>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</si>
  <si>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</si>
  <si>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</si>
  <si>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</si>
  <si>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</si>
  <si>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</si>
  <si>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</si>
  <si>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</si>
  <si>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</si>
  <si>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por Objeto del Gasto (Capítulo y Concepto)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</si>
</sst>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7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1" fillId="0" borderId="9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0" xfId="0" applyNumberFormat="1" applyFont="1" applyBorder="1"/>
    <xf numFmtId="0" fontId="2" fillId="0" borderId="9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10" xfId="0" applyNumberFormat="1" applyFont="1" applyBorder="1"/>
    <xf numFmtId="0" fontId="1" fillId="0" borderId="0" xfId="0" applyFont="1" applyBorder="1" applyAlignment="1">
      <alignment wrapText="1"/>
    </xf>
    <xf numFmtId="0" fontId="2" fillId="0" borderId="6" xfId="0" applyFont="1" applyBorder="1"/>
    <xf numFmtId="4" fontId="1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2" fillId="0" borderId="11" xfId="0" applyNumberFormat="1" applyFont="1" applyBorder="1"/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945362</xdr:colOff>
      <xdr:row>1</xdr:row>
      <xdr:rowOff>48478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164437" cy="104860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84</xdr:row>
      <xdr:rowOff>95250</xdr:rowOff>
    </xdr:from>
    <xdr:to>
      <xdr:col>1</xdr:col>
      <xdr:colOff>2609850</xdr:colOff>
      <xdr:row>91</xdr:row>
      <xdr:rowOff>81027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" y="17183100"/>
          <a:ext cx="315277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5</xdr:col>
      <xdr:colOff>23813</xdr:colOff>
      <xdr:row>84</xdr:row>
      <xdr:rowOff>85725</xdr:rowOff>
    </xdr:from>
    <xdr:to>
      <xdr:col>8</xdr:col>
      <xdr:colOff>65539</xdr:colOff>
      <xdr:row>91</xdr:row>
      <xdr:rowOff>71502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274844" y="17171194"/>
          <a:ext cx="3184976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view="pageBreakPreview" topLeftCell="A64" zoomScale="80" zoomScaleNormal="100" zoomScaleSheetLayoutView="80" workbookViewId="0">
      <selection activeCell="B6" sqref="B6"/>
    </sheetView>
  </sheetViews>
  <sheetFormatPr baseColWidth="10" defaultRowHeight="15" x14ac:dyDescent="0.25"/>
  <cols>
    <col min="1" max="1" width="8.42578125" customWidth="1"/>
    <col min="2" max="2" width="62.7109375" customWidth="1"/>
    <col min="3" max="3" width="16" customWidth="1"/>
    <col min="4" max="4" width="16.85546875" customWidth="1"/>
    <col min="5" max="5" width="16.28515625" bestFit="1" customWidth="1"/>
    <col min="6" max="6" width="16.28515625" customWidth="1"/>
    <col min="7" max="8" width="15.85546875" customWidth="1"/>
  </cols>
  <sheetData>
    <row r="1" spans="1:8" ht="78.75" customHeight="1" x14ac:dyDescent="0.25">
      <c r="A1" s="21" t="s">
        <v>84</v>
      </c>
      <c r="B1" s="21"/>
      <c r="C1" s="21"/>
      <c r="D1" s="21"/>
      <c r="E1" s="21"/>
      <c r="F1" s="21"/>
      <c r="G1" s="21"/>
      <c r="H1" s="21"/>
    </row>
    <row r="2" spans="1:8" x14ac:dyDescent="0.25">
      <c r="A2" s="23" t="s">
        <v>0</v>
      </c>
      <c r="B2" s="23"/>
      <c r="C2" s="22" t="s">
        <v>1</v>
      </c>
      <c r="D2" s="22"/>
      <c r="E2" s="22"/>
      <c r="F2" s="22"/>
      <c r="G2" s="22"/>
      <c r="H2" s="24" t="s">
        <v>2</v>
      </c>
    </row>
    <row r="3" spans="1:8" ht="25.5" x14ac:dyDescent="0.25">
      <c r="A3" s="23"/>
      <c r="B3" s="23"/>
      <c r="C3" s="20" t="s">
        <v>3</v>
      </c>
      <c r="D3" s="19" t="s">
        <v>4</v>
      </c>
      <c r="E3" s="20" t="s">
        <v>5</v>
      </c>
      <c r="F3" s="20" t="s">
        <v>6</v>
      </c>
      <c r="G3" s="20" t="s">
        <v>7</v>
      </c>
      <c r="H3" s="25"/>
    </row>
    <row r="4" spans="1:8" x14ac:dyDescent="0.25">
      <c r="A4" s="23"/>
      <c r="B4" s="23"/>
      <c r="C4" s="20">
        <v>1</v>
      </c>
      <c r="D4" s="20">
        <v>2</v>
      </c>
      <c r="E4" s="20" t="s">
        <v>8</v>
      </c>
      <c r="F4" s="20">
        <v>4</v>
      </c>
      <c r="G4" s="20">
        <v>5</v>
      </c>
      <c r="H4" s="20" t="s">
        <v>9</v>
      </c>
    </row>
    <row r="5" spans="1:8" x14ac:dyDescent="0.25">
      <c r="A5" s="17" t="s">
        <v>10</v>
      </c>
      <c r="B5" s="5"/>
      <c r="C5" s="6">
        <f>SUM(C6:C12)</f>
        <v>993712640.78999996</v>
      </c>
      <c r="D5" s="6">
        <f t="shared" ref="D5:G5" si="0">SUM(D6:D12)</f>
        <v>826911.45</v>
      </c>
      <c r="E5" s="6">
        <f t="shared" si="0"/>
        <v>994539552.24000001</v>
      </c>
      <c r="F5" s="6">
        <f t="shared" si="0"/>
        <v>994114389.29000008</v>
      </c>
      <c r="G5" s="6">
        <f t="shared" si="0"/>
        <v>988466027.16999996</v>
      </c>
      <c r="H5" s="7">
        <f>SUM(H6:H12)</f>
        <v>425162.95000001416</v>
      </c>
    </row>
    <row r="6" spans="1:8" x14ac:dyDescent="0.25">
      <c r="A6" s="8"/>
      <c r="B6" s="9" t="s">
        <v>11</v>
      </c>
      <c r="C6" s="10">
        <v>899227192.86000001</v>
      </c>
      <c r="D6" s="10">
        <v>826911.45</v>
      </c>
      <c r="E6" s="10">
        <f>C6+D6</f>
        <v>900054104.31000006</v>
      </c>
      <c r="F6" s="10">
        <v>922976201.95000005</v>
      </c>
      <c r="G6" s="10">
        <v>920576336.88</v>
      </c>
      <c r="H6" s="11">
        <f>E6-F6</f>
        <v>-22922097.639999986</v>
      </c>
    </row>
    <row r="7" spans="1:8" x14ac:dyDescent="0.25">
      <c r="A7" s="8"/>
      <c r="B7" s="9" t="s">
        <v>12</v>
      </c>
      <c r="C7" s="10">
        <v>0</v>
      </c>
      <c r="D7" s="10">
        <v>0</v>
      </c>
      <c r="E7" s="10">
        <f t="shared" ref="E7:E12" si="1">C7+D7</f>
        <v>0</v>
      </c>
      <c r="F7" s="10">
        <v>0</v>
      </c>
      <c r="G7" s="10">
        <v>0</v>
      </c>
      <c r="H7" s="11">
        <f t="shared" ref="H7:H12" si="2">E7-F7</f>
        <v>0</v>
      </c>
    </row>
    <row r="8" spans="1:8" x14ac:dyDescent="0.25">
      <c r="A8" s="8"/>
      <c r="B8" s="9" t="s">
        <v>13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1">
        <f t="shared" si="2"/>
        <v>0</v>
      </c>
    </row>
    <row r="9" spans="1:8" x14ac:dyDescent="0.25">
      <c r="A9" s="8"/>
      <c r="B9" s="9" t="s">
        <v>14</v>
      </c>
      <c r="C9" s="10">
        <v>44650391.710000001</v>
      </c>
      <c r="D9" s="10">
        <v>0</v>
      </c>
      <c r="E9" s="10">
        <f t="shared" si="1"/>
        <v>44650391.710000001</v>
      </c>
      <c r="F9" s="10">
        <v>44288462.850000001</v>
      </c>
      <c r="G9" s="10">
        <v>41098015.229999997</v>
      </c>
      <c r="H9" s="11">
        <f t="shared" si="2"/>
        <v>361928.8599999994</v>
      </c>
    </row>
    <row r="10" spans="1:8" x14ac:dyDescent="0.25">
      <c r="A10" s="8"/>
      <c r="B10" s="9" t="s">
        <v>15</v>
      </c>
      <c r="C10" s="10">
        <v>25088013.289999999</v>
      </c>
      <c r="D10" s="10">
        <v>0</v>
      </c>
      <c r="E10" s="10">
        <f t="shared" si="1"/>
        <v>25088013.289999999</v>
      </c>
      <c r="F10" s="10">
        <v>25661450.359999999</v>
      </c>
      <c r="G10" s="10">
        <v>25603400.93</v>
      </c>
      <c r="H10" s="11">
        <f t="shared" si="2"/>
        <v>-573437.0700000003</v>
      </c>
    </row>
    <row r="11" spans="1:8" x14ac:dyDescent="0.25">
      <c r="A11" s="8"/>
      <c r="B11" s="9" t="s">
        <v>16</v>
      </c>
      <c r="C11" s="10">
        <v>24747042.93</v>
      </c>
      <c r="D11" s="10">
        <v>0</v>
      </c>
      <c r="E11" s="10">
        <f t="shared" si="1"/>
        <v>24747042.93</v>
      </c>
      <c r="F11" s="10">
        <v>1188274.1299999999</v>
      </c>
      <c r="G11" s="10">
        <v>1188274.1299999999</v>
      </c>
      <c r="H11" s="11">
        <f t="shared" si="2"/>
        <v>23558768.800000001</v>
      </c>
    </row>
    <row r="12" spans="1:8" x14ac:dyDescent="0.25">
      <c r="A12" s="8"/>
      <c r="B12" s="9" t="s">
        <v>17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1">
        <f t="shared" si="2"/>
        <v>0</v>
      </c>
    </row>
    <row r="13" spans="1:8" x14ac:dyDescent="0.25">
      <c r="A13" s="12" t="s">
        <v>18</v>
      </c>
      <c r="B13" s="13"/>
      <c r="C13" s="14">
        <f>SUM(C14:C22)</f>
        <v>105606212.56</v>
      </c>
      <c r="D13" s="14">
        <f t="shared" ref="D13:H13" si="3">SUM(D14:D22)</f>
        <v>14038580.729999999</v>
      </c>
      <c r="E13" s="14">
        <f t="shared" si="3"/>
        <v>119644793.28999999</v>
      </c>
      <c r="F13" s="14">
        <f t="shared" si="3"/>
        <v>128200272.41000001</v>
      </c>
      <c r="G13" s="14">
        <f t="shared" si="3"/>
        <v>126558144.42999999</v>
      </c>
      <c r="H13" s="15">
        <f t="shared" si="3"/>
        <v>-8555479.1199999992</v>
      </c>
    </row>
    <row r="14" spans="1:8" ht="26.25" x14ac:dyDescent="0.25">
      <c r="A14" s="8"/>
      <c r="B14" s="16" t="s">
        <v>19</v>
      </c>
      <c r="C14" s="18">
        <v>41516501</v>
      </c>
      <c r="D14" s="18">
        <v>11517108.34</v>
      </c>
      <c r="E14" s="10">
        <f>C14+D14</f>
        <v>53033609.340000004</v>
      </c>
      <c r="F14" s="18">
        <v>56707606.810000002</v>
      </c>
      <c r="G14" s="18">
        <v>56700106.810000002</v>
      </c>
      <c r="H14" s="11">
        <f>E14-F14</f>
        <v>-3673997.4699999988</v>
      </c>
    </row>
    <row r="15" spans="1:8" x14ac:dyDescent="0.25">
      <c r="A15" s="8"/>
      <c r="B15" s="9" t="s">
        <v>20</v>
      </c>
      <c r="C15" s="18">
        <v>3186000</v>
      </c>
      <c r="D15" s="18">
        <v>-535952.96</v>
      </c>
      <c r="E15" s="10">
        <f t="shared" ref="E15:E22" si="4">C15+D15</f>
        <v>2650047.04</v>
      </c>
      <c r="F15" s="18">
        <v>1697509.21</v>
      </c>
      <c r="G15" s="18">
        <v>1697509.21</v>
      </c>
      <c r="H15" s="11">
        <f t="shared" ref="H15:H21" si="5">E15-F15</f>
        <v>952537.83000000007</v>
      </c>
    </row>
    <row r="16" spans="1:8" x14ac:dyDescent="0.25">
      <c r="A16" s="8"/>
      <c r="B16" s="9" t="s">
        <v>21</v>
      </c>
      <c r="C16" s="18">
        <v>0</v>
      </c>
      <c r="D16" s="18">
        <v>0</v>
      </c>
      <c r="E16" s="10">
        <f t="shared" si="4"/>
        <v>0</v>
      </c>
      <c r="F16" s="18">
        <v>0</v>
      </c>
      <c r="G16" s="18">
        <v>0</v>
      </c>
      <c r="H16" s="11">
        <f t="shared" si="5"/>
        <v>0</v>
      </c>
    </row>
    <row r="17" spans="1:8" x14ac:dyDescent="0.25">
      <c r="A17" s="8"/>
      <c r="B17" s="9" t="s">
        <v>22</v>
      </c>
      <c r="C17" s="18">
        <v>2585000</v>
      </c>
      <c r="D17" s="18">
        <v>-4817.12</v>
      </c>
      <c r="E17" s="10">
        <f t="shared" si="4"/>
        <v>2580182.88</v>
      </c>
      <c r="F17" s="18">
        <v>4121746.17</v>
      </c>
      <c r="G17" s="18">
        <v>4121746.17</v>
      </c>
      <c r="H17" s="11">
        <f t="shared" si="5"/>
        <v>-1541563.29</v>
      </c>
    </row>
    <row r="18" spans="1:8" x14ac:dyDescent="0.25">
      <c r="A18" s="8"/>
      <c r="B18" s="9" t="s">
        <v>23</v>
      </c>
      <c r="C18" s="18">
        <v>2336736.09</v>
      </c>
      <c r="D18" s="18">
        <v>3654993.1</v>
      </c>
      <c r="E18" s="10">
        <f t="shared" si="4"/>
        <v>5991729.1899999995</v>
      </c>
      <c r="F18" s="18">
        <v>13101819.43</v>
      </c>
      <c r="G18" s="18">
        <v>13101819.43</v>
      </c>
      <c r="H18" s="11">
        <f t="shared" si="5"/>
        <v>-7110090.2400000002</v>
      </c>
    </row>
    <row r="19" spans="1:8" x14ac:dyDescent="0.25">
      <c r="A19" s="8"/>
      <c r="B19" s="9" t="s">
        <v>24</v>
      </c>
      <c r="C19" s="18">
        <v>40804564.310000002</v>
      </c>
      <c r="D19" s="18">
        <v>-1133329.06</v>
      </c>
      <c r="E19" s="10">
        <f t="shared" si="4"/>
        <v>39671235.25</v>
      </c>
      <c r="F19" s="18">
        <v>43313240.710000001</v>
      </c>
      <c r="G19" s="18">
        <v>41678612.729999997</v>
      </c>
      <c r="H19" s="11">
        <f t="shared" si="5"/>
        <v>-3642005.4600000009</v>
      </c>
    </row>
    <row r="20" spans="1:8" x14ac:dyDescent="0.25">
      <c r="A20" s="8"/>
      <c r="B20" s="9" t="s">
        <v>25</v>
      </c>
      <c r="C20" s="18">
        <v>5366756.21</v>
      </c>
      <c r="D20" s="18">
        <v>695588.59</v>
      </c>
      <c r="E20" s="10">
        <f t="shared" si="4"/>
        <v>6062344.7999999998</v>
      </c>
      <c r="F20" s="18">
        <v>5428149.8899999997</v>
      </c>
      <c r="G20" s="18">
        <v>5428149.8899999997</v>
      </c>
      <c r="H20" s="11">
        <f t="shared" si="5"/>
        <v>634194.91000000015</v>
      </c>
    </row>
    <row r="21" spans="1:8" x14ac:dyDescent="0.25">
      <c r="A21" s="8"/>
      <c r="B21" s="9" t="s">
        <v>26</v>
      </c>
      <c r="C21" s="18">
        <v>0</v>
      </c>
      <c r="D21" s="18">
        <v>775200</v>
      </c>
      <c r="E21" s="10">
        <f t="shared" si="4"/>
        <v>775200</v>
      </c>
      <c r="F21" s="18">
        <v>773329.66</v>
      </c>
      <c r="G21" s="18">
        <v>773329.66</v>
      </c>
      <c r="H21" s="11">
        <f t="shared" si="5"/>
        <v>1870.3399999999674</v>
      </c>
    </row>
    <row r="22" spans="1:8" x14ac:dyDescent="0.25">
      <c r="A22" s="8"/>
      <c r="B22" s="9" t="s">
        <v>27</v>
      </c>
      <c r="C22" s="18">
        <v>9810654.9499999993</v>
      </c>
      <c r="D22" s="18">
        <v>-930210.16</v>
      </c>
      <c r="E22" s="10">
        <f t="shared" si="4"/>
        <v>8880444.7899999991</v>
      </c>
      <c r="F22" s="18">
        <v>3056870.53</v>
      </c>
      <c r="G22" s="18">
        <v>3056870.53</v>
      </c>
      <c r="H22" s="11">
        <f>E22-F22</f>
        <v>5823574.2599999998</v>
      </c>
    </row>
    <row r="23" spans="1:8" x14ac:dyDescent="0.25">
      <c r="A23" s="12" t="s">
        <v>28</v>
      </c>
      <c r="B23" s="13"/>
      <c r="C23" s="14">
        <f>SUM(C24:C32)</f>
        <v>186198954.5</v>
      </c>
      <c r="D23" s="14">
        <f t="shared" ref="D23:H23" si="6">SUM(D24:D32)</f>
        <v>-13802102.909999998</v>
      </c>
      <c r="E23" s="14">
        <f t="shared" si="6"/>
        <v>172396851.59000003</v>
      </c>
      <c r="F23" s="14">
        <f t="shared" si="6"/>
        <v>174916276.98999998</v>
      </c>
      <c r="G23" s="14">
        <f t="shared" si="6"/>
        <v>174549285.96999997</v>
      </c>
      <c r="H23" s="15">
        <f t="shared" si="6"/>
        <v>-2519425.3999999911</v>
      </c>
    </row>
    <row r="24" spans="1:8" x14ac:dyDescent="0.25">
      <c r="A24" s="8"/>
      <c r="B24" s="9" t="s">
        <v>29</v>
      </c>
      <c r="C24" s="10">
        <v>9436600</v>
      </c>
      <c r="D24" s="10">
        <v>2844915.21</v>
      </c>
      <c r="E24" s="10">
        <f>C24+D24</f>
        <v>12281515.210000001</v>
      </c>
      <c r="F24" s="10">
        <v>12962263.289999999</v>
      </c>
      <c r="G24" s="10">
        <v>12962263.289999999</v>
      </c>
      <c r="H24" s="11">
        <f>E24-F24</f>
        <v>-680748.07999999821</v>
      </c>
    </row>
    <row r="25" spans="1:8" x14ac:dyDescent="0.25">
      <c r="A25" s="8"/>
      <c r="B25" s="9" t="s">
        <v>30</v>
      </c>
      <c r="C25" s="10">
        <v>7713979.2000000002</v>
      </c>
      <c r="D25" s="10">
        <v>250451.3</v>
      </c>
      <c r="E25" s="10">
        <f t="shared" ref="E25:E42" si="7">C25+D25</f>
        <v>7964430.5</v>
      </c>
      <c r="F25" s="10">
        <v>12433721.869999999</v>
      </c>
      <c r="G25" s="10">
        <v>12433721.869999999</v>
      </c>
      <c r="H25" s="11">
        <f t="shared" ref="H25:H42" si="8">E25-F25</f>
        <v>-4469291.3699999992</v>
      </c>
    </row>
    <row r="26" spans="1:8" x14ac:dyDescent="0.25">
      <c r="A26" s="8"/>
      <c r="B26" s="9" t="s">
        <v>31</v>
      </c>
      <c r="C26" s="10">
        <v>15623000</v>
      </c>
      <c r="D26" s="10">
        <v>3581507.16</v>
      </c>
      <c r="E26" s="10">
        <f t="shared" si="7"/>
        <v>19204507.16</v>
      </c>
      <c r="F26" s="10">
        <v>19637941.09</v>
      </c>
      <c r="G26" s="10">
        <v>19411849.27</v>
      </c>
      <c r="H26" s="11">
        <f t="shared" si="8"/>
        <v>-433433.9299999997</v>
      </c>
    </row>
    <row r="27" spans="1:8" x14ac:dyDescent="0.25">
      <c r="A27" s="8"/>
      <c r="B27" s="9" t="s">
        <v>32</v>
      </c>
      <c r="C27" s="10">
        <v>2270000</v>
      </c>
      <c r="D27" s="10">
        <v>153104.82999999999</v>
      </c>
      <c r="E27" s="10">
        <f t="shared" si="7"/>
        <v>2423104.83</v>
      </c>
      <c r="F27" s="10">
        <v>2267170.0099999998</v>
      </c>
      <c r="G27" s="10">
        <v>2267170.0099999998</v>
      </c>
      <c r="H27" s="11">
        <f t="shared" si="8"/>
        <v>155934.8200000003</v>
      </c>
    </row>
    <row r="28" spans="1:8" x14ac:dyDescent="0.25">
      <c r="A28" s="8"/>
      <c r="B28" s="9" t="s">
        <v>33</v>
      </c>
      <c r="C28" s="10">
        <v>21473000</v>
      </c>
      <c r="D28" s="10">
        <v>4280580.92</v>
      </c>
      <c r="E28" s="10">
        <f t="shared" si="7"/>
        <v>25753580.920000002</v>
      </c>
      <c r="F28" s="10">
        <v>30930542.149999999</v>
      </c>
      <c r="G28" s="10">
        <v>30793642.949999999</v>
      </c>
      <c r="H28" s="11">
        <f t="shared" si="8"/>
        <v>-5176961.2299999967</v>
      </c>
    </row>
    <row r="29" spans="1:8" x14ac:dyDescent="0.25">
      <c r="A29" s="8"/>
      <c r="B29" s="9" t="s">
        <v>34</v>
      </c>
      <c r="C29" s="10">
        <v>1832447.85</v>
      </c>
      <c r="D29" s="10">
        <v>-161674.85</v>
      </c>
      <c r="E29" s="10">
        <f t="shared" si="7"/>
        <v>1670773</v>
      </c>
      <c r="F29" s="10">
        <v>3226038.74</v>
      </c>
      <c r="G29" s="10">
        <v>3226038.74</v>
      </c>
      <c r="H29" s="11">
        <f t="shared" si="8"/>
        <v>-1555265.7400000002</v>
      </c>
    </row>
    <row r="30" spans="1:8" x14ac:dyDescent="0.25">
      <c r="A30" s="8"/>
      <c r="B30" s="9" t="s">
        <v>35</v>
      </c>
      <c r="C30" s="10">
        <v>99071410.75</v>
      </c>
      <c r="D30" s="10">
        <v>-25482696.579999998</v>
      </c>
      <c r="E30" s="10">
        <f t="shared" si="7"/>
        <v>73588714.170000002</v>
      </c>
      <c r="F30" s="10">
        <v>72462347.140000001</v>
      </c>
      <c r="G30" s="10">
        <v>72458347.140000001</v>
      </c>
      <c r="H30" s="11">
        <f t="shared" si="8"/>
        <v>1126367.0300000012</v>
      </c>
    </row>
    <row r="31" spans="1:8" x14ac:dyDescent="0.25">
      <c r="A31" s="8"/>
      <c r="B31" s="9" t="s">
        <v>36</v>
      </c>
      <c r="C31" s="10">
        <v>325000</v>
      </c>
      <c r="D31" s="10">
        <v>0</v>
      </c>
      <c r="E31" s="10">
        <f t="shared" si="7"/>
        <v>325000</v>
      </c>
      <c r="F31" s="10">
        <v>0</v>
      </c>
      <c r="G31" s="10">
        <v>0</v>
      </c>
      <c r="H31" s="11">
        <f t="shared" si="8"/>
        <v>325000</v>
      </c>
    </row>
    <row r="32" spans="1:8" x14ac:dyDescent="0.25">
      <c r="A32" s="8"/>
      <c r="B32" s="9" t="s">
        <v>37</v>
      </c>
      <c r="C32" s="10">
        <v>28453516.699999999</v>
      </c>
      <c r="D32" s="10">
        <v>731709.1</v>
      </c>
      <c r="E32" s="10">
        <f t="shared" si="7"/>
        <v>29185225.800000001</v>
      </c>
      <c r="F32" s="10">
        <v>20996252.699999999</v>
      </c>
      <c r="G32" s="10">
        <v>20996252.699999999</v>
      </c>
      <c r="H32" s="11">
        <f t="shared" si="8"/>
        <v>8188973.1000000015</v>
      </c>
    </row>
    <row r="33" spans="1:8" x14ac:dyDescent="0.25">
      <c r="A33" s="12" t="s">
        <v>38</v>
      </c>
      <c r="B33" s="13"/>
      <c r="C33" s="14">
        <v>0</v>
      </c>
      <c r="D33" s="14">
        <v>0</v>
      </c>
      <c r="E33" s="14">
        <f t="shared" si="7"/>
        <v>0</v>
      </c>
      <c r="F33" s="14">
        <v>0</v>
      </c>
      <c r="G33" s="14">
        <v>0</v>
      </c>
      <c r="H33" s="15">
        <f t="shared" si="8"/>
        <v>0</v>
      </c>
    </row>
    <row r="34" spans="1:8" x14ac:dyDescent="0.25">
      <c r="A34" s="8"/>
      <c r="B34" s="9" t="s">
        <v>39</v>
      </c>
      <c r="C34" s="10">
        <v>0</v>
      </c>
      <c r="D34" s="10">
        <v>0</v>
      </c>
      <c r="E34" s="10">
        <f t="shared" si="7"/>
        <v>0</v>
      </c>
      <c r="F34" s="10">
        <v>0</v>
      </c>
      <c r="G34" s="10">
        <v>0</v>
      </c>
      <c r="H34" s="11">
        <f t="shared" si="8"/>
        <v>0</v>
      </c>
    </row>
    <row r="35" spans="1:8" x14ac:dyDescent="0.25">
      <c r="A35" s="8"/>
      <c r="B35" s="9" t="s">
        <v>40</v>
      </c>
      <c r="C35" s="10">
        <v>0</v>
      </c>
      <c r="D35" s="10">
        <v>0</v>
      </c>
      <c r="E35" s="10">
        <f t="shared" si="7"/>
        <v>0</v>
      </c>
      <c r="F35" s="10">
        <v>0</v>
      </c>
      <c r="G35" s="10">
        <v>0</v>
      </c>
      <c r="H35" s="11">
        <f t="shared" si="8"/>
        <v>0</v>
      </c>
    </row>
    <row r="36" spans="1:8" x14ac:dyDescent="0.25">
      <c r="A36" s="8"/>
      <c r="B36" s="9" t="s">
        <v>41</v>
      </c>
      <c r="C36" s="10">
        <v>0</v>
      </c>
      <c r="D36" s="10">
        <v>0</v>
      </c>
      <c r="E36" s="10">
        <f t="shared" si="7"/>
        <v>0</v>
      </c>
      <c r="F36" s="10">
        <v>0</v>
      </c>
      <c r="G36" s="10">
        <v>0</v>
      </c>
      <c r="H36" s="11">
        <f t="shared" si="8"/>
        <v>0</v>
      </c>
    </row>
    <row r="37" spans="1:8" x14ac:dyDescent="0.25">
      <c r="A37" s="8"/>
      <c r="B37" s="9" t="s">
        <v>42</v>
      </c>
      <c r="C37" s="10">
        <v>0</v>
      </c>
      <c r="D37" s="10">
        <v>0</v>
      </c>
      <c r="E37" s="10">
        <f t="shared" si="7"/>
        <v>0</v>
      </c>
      <c r="F37" s="10">
        <v>0</v>
      </c>
      <c r="G37" s="10">
        <v>0</v>
      </c>
      <c r="H37" s="11">
        <f t="shared" si="8"/>
        <v>0</v>
      </c>
    </row>
    <row r="38" spans="1:8" x14ac:dyDescent="0.25">
      <c r="A38" s="8"/>
      <c r="B38" s="9" t="s">
        <v>43</v>
      </c>
      <c r="C38" s="10">
        <v>0</v>
      </c>
      <c r="D38" s="10">
        <v>0</v>
      </c>
      <c r="E38" s="10">
        <f t="shared" si="7"/>
        <v>0</v>
      </c>
      <c r="F38" s="10">
        <v>0</v>
      </c>
      <c r="G38" s="10">
        <v>0</v>
      </c>
      <c r="H38" s="11">
        <f t="shared" si="8"/>
        <v>0</v>
      </c>
    </row>
    <row r="39" spans="1:8" x14ac:dyDescent="0.25">
      <c r="A39" s="8"/>
      <c r="B39" s="9" t="s">
        <v>44</v>
      </c>
      <c r="C39" s="10">
        <v>0</v>
      </c>
      <c r="D39" s="10">
        <v>0</v>
      </c>
      <c r="E39" s="10">
        <f t="shared" si="7"/>
        <v>0</v>
      </c>
      <c r="F39" s="10">
        <v>0</v>
      </c>
      <c r="G39" s="10">
        <v>0</v>
      </c>
      <c r="H39" s="11">
        <f t="shared" si="8"/>
        <v>0</v>
      </c>
    </row>
    <row r="40" spans="1:8" x14ac:dyDescent="0.25">
      <c r="A40" s="8"/>
      <c r="B40" s="9" t="s">
        <v>45</v>
      </c>
      <c r="C40" s="10">
        <v>0</v>
      </c>
      <c r="D40" s="10">
        <v>0</v>
      </c>
      <c r="E40" s="10">
        <f t="shared" si="7"/>
        <v>0</v>
      </c>
      <c r="F40" s="10">
        <v>0</v>
      </c>
      <c r="G40" s="10">
        <v>0</v>
      </c>
      <c r="H40" s="11">
        <f t="shared" si="8"/>
        <v>0</v>
      </c>
    </row>
    <row r="41" spans="1:8" x14ac:dyDescent="0.25">
      <c r="A41" s="8"/>
      <c r="B41" s="9" t="s">
        <v>46</v>
      </c>
      <c r="C41" s="10">
        <v>0</v>
      </c>
      <c r="D41" s="10">
        <v>0</v>
      </c>
      <c r="E41" s="10">
        <f t="shared" si="7"/>
        <v>0</v>
      </c>
      <c r="F41" s="10">
        <v>0</v>
      </c>
      <c r="G41" s="10">
        <v>0</v>
      </c>
      <c r="H41" s="11">
        <f t="shared" si="8"/>
        <v>0</v>
      </c>
    </row>
    <row r="42" spans="1:8" x14ac:dyDescent="0.25">
      <c r="A42" s="8"/>
      <c r="B42" s="9" t="s">
        <v>47</v>
      </c>
      <c r="C42" s="10">
        <v>0</v>
      </c>
      <c r="D42" s="10">
        <v>0</v>
      </c>
      <c r="E42" s="10">
        <f t="shared" si="7"/>
        <v>0</v>
      </c>
      <c r="F42" s="10">
        <v>0</v>
      </c>
      <c r="G42" s="10">
        <v>0</v>
      </c>
      <c r="H42" s="11">
        <f t="shared" si="8"/>
        <v>0</v>
      </c>
    </row>
    <row r="43" spans="1:8" x14ac:dyDescent="0.25">
      <c r="A43" s="12" t="s">
        <v>48</v>
      </c>
      <c r="B43" s="13"/>
      <c r="C43" s="14">
        <f>SUM(C44:C52)</f>
        <v>16159392.15</v>
      </c>
      <c r="D43" s="14">
        <f t="shared" ref="D43:H43" si="9">SUM(D44:D52)</f>
        <v>36160586.269999996</v>
      </c>
      <c r="E43" s="14">
        <f t="shared" si="9"/>
        <v>52319978.420000002</v>
      </c>
      <c r="F43" s="14">
        <f t="shared" si="9"/>
        <v>51356325.980000004</v>
      </c>
      <c r="G43" s="14">
        <f t="shared" si="9"/>
        <v>51293655.939999998</v>
      </c>
      <c r="H43" s="15">
        <f t="shared" si="9"/>
        <v>963652.43999999948</v>
      </c>
    </row>
    <row r="44" spans="1:8" x14ac:dyDescent="0.25">
      <c r="A44" s="8"/>
      <c r="B44" s="9" t="s">
        <v>49</v>
      </c>
      <c r="C44" s="10">
        <v>5580070.1500000004</v>
      </c>
      <c r="D44" s="10">
        <v>6252442.79</v>
      </c>
      <c r="E44" s="10">
        <f>C44+D44</f>
        <v>11832512.940000001</v>
      </c>
      <c r="F44" s="10">
        <v>11553677.33</v>
      </c>
      <c r="G44" s="10">
        <v>11491007.300000001</v>
      </c>
      <c r="H44" s="11">
        <f>E44-F44</f>
        <v>278835.61000000127</v>
      </c>
    </row>
    <row r="45" spans="1:8" x14ac:dyDescent="0.25">
      <c r="A45" s="8"/>
      <c r="B45" s="9" t="s">
        <v>50</v>
      </c>
      <c r="C45" s="10">
        <v>576180</v>
      </c>
      <c r="D45" s="10">
        <v>389798.5</v>
      </c>
      <c r="E45" s="10">
        <f t="shared" ref="E45:E52" si="10">C45+D45</f>
        <v>965978.5</v>
      </c>
      <c r="F45" s="10">
        <v>634773.19999999995</v>
      </c>
      <c r="G45" s="10">
        <v>634773.19999999995</v>
      </c>
      <c r="H45" s="11">
        <f t="shared" ref="H45:H52" si="11">E45-F45</f>
        <v>331205.30000000005</v>
      </c>
    </row>
    <row r="46" spans="1:8" x14ac:dyDescent="0.25">
      <c r="A46" s="8"/>
      <c r="B46" s="9" t="s">
        <v>51</v>
      </c>
      <c r="C46" s="10">
        <v>0</v>
      </c>
      <c r="D46" s="10">
        <v>196633.92</v>
      </c>
      <c r="E46" s="10">
        <f t="shared" si="10"/>
        <v>196633.92</v>
      </c>
      <c r="F46" s="10">
        <v>274943.67</v>
      </c>
      <c r="G46" s="10">
        <v>274943.67</v>
      </c>
      <c r="H46" s="11">
        <f t="shared" si="11"/>
        <v>-78309.749999999971</v>
      </c>
    </row>
    <row r="47" spans="1:8" x14ac:dyDescent="0.25">
      <c r="A47" s="8"/>
      <c r="B47" s="9" t="s">
        <v>52</v>
      </c>
      <c r="C47" s="10">
        <v>8000000</v>
      </c>
      <c r="D47" s="10">
        <v>23619257.09</v>
      </c>
      <c r="E47" s="10">
        <f t="shared" si="10"/>
        <v>31619257.09</v>
      </c>
      <c r="F47" s="10">
        <v>31606457.170000002</v>
      </c>
      <c r="G47" s="10">
        <v>31606457.170000002</v>
      </c>
      <c r="H47" s="11">
        <f t="shared" si="11"/>
        <v>12799.919999998063</v>
      </c>
    </row>
    <row r="48" spans="1:8" x14ac:dyDescent="0.25">
      <c r="A48" s="8"/>
      <c r="B48" s="9" t="s">
        <v>53</v>
      </c>
      <c r="C48" s="10">
        <v>0</v>
      </c>
      <c r="D48" s="10">
        <v>1012690</v>
      </c>
      <c r="E48" s="10">
        <f t="shared" si="10"/>
        <v>1012690</v>
      </c>
      <c r="F48" s="10">
        <v>1010480.41</v>
      </c>
      <c r="G48" s="10">
        <v>1010480.41</v>
      </c>
      <c r="H48" s="11">
        <f t="shared" si="11"/>
        <v>2209.5899999999674</v>
      </c>
    </row>
    <row r="49" spans="1:8" x14ac:dyDescent="0.25">
      <c r="A49" s="8"/>
      <c r="B49" s="9" t="s">
        <v>54</v>
      </c>
      <c r="C49" s="10">
        <v>980000</v>
      </c>
      <c r="D49" s="10">
        <v>682717.97</v>
      </c>
      <c r="E49" s="10">
        <f t="shared" si="10"/>
        <v>1662717.97</v>
      </c>
      <c r="F49" s="10">
        <v>1247109.27</v>
      </c>
      <c r="G49" s="10">
        <v>1247109.26</v>
      </c>
      <c r="H49" s="11">
        <f t="shared" si="11"/>
        <v>415608.69999999995</v>
      </c>
    </row>
    <row r="50" spans="1:8" x14ac:dyDescent="0.25">
      <c r="A50" s="8"/>
      <c r="B50" s="9" t="s">
        <v>55</v>
      </c>
      <c r="C50" s="10">
        <v>1000000</v>
      </c>
      <c r="D50" s="10">
        <v>0</v>
      </c>
      <c r="E50" s="10">
        <f t="shared" si="10"/>
        <v>1000000</v>
      </c>
      <c r="F50" s="10">
        <v>783000</v>
      </c>
      <c r="G50" s="10">
        <v>783000</v>
      </c>
      <c r="H50" s="11">
        <f t="shared" si="11"/>
        <v>217000</v>
      </c>
    </row>
    <row r="51" spans="1:8" x14ac:dyDescent="0.25">
      <c r="A51" s="8"/>
      <c r="B51" s="9" t="s">
        <v>56</v>
      </c>
      <c r="C51" s="10">
        <v>0</v>
      </c>
      <c r="D51" s="10">
        <v>0</v>
      </c>
      <c r="E51" s="10">
        <f t="shared" si="10"/>
        <v>0</v>
      </c>
      <c r="F51" s="10">
        <v>0</v>
      </c>
      <c r="G51" s="10">
        <v>0</v>
      </c>
      <c r="H51" s="11">
        <f t="shared" si="11"/>
        <v>0</v>
      </c>
    </row>
    <row r="52" spans="1:8" x14ac:dyDescent="0.25">
      <c r="A52" s="8"/>
      <c r="B52" s="9" t="s">
        <v>57</v>
      </c>
      <c r="C52" s="10">
        <v>23142</v>
      </c>
      <c r="D52" s="10">
        <v>4007046</v>
      </c>
      <c r="E52" s="10">
        <f t="shared" si="10"/>
        <v>4030188</v>
      </c>
      <c r="F52" s="10">
        <v>4245884.93</v>
      </c>
      <c r="G52" s="10">
        <v>4245884.93</v>
      </c>
      <c r="H52" s="11">
        <f t="shared" si="11"/>
        <v>-215696.9299999997</v>
      </c>
    </row>
    <row r="53" spans="1:8" x14ac:dyDescent="0.25">
      <c r="A53" s="12" t="s">
        <v>58</v>
      </c>
      <c r="B53" s="13"/>
      <c r="C53" s="14">
        <f>SUM(C54:C56)</f>
        <v>0</v>
      </c>
      <c r="D53" s="14">
        <f t="shared" ref="D53:H53" si="12">SUM(D54:D56)</f>
        <v>0</v>
      </c>
      <c r="E53" s="14">
        <f t="shared" si="12"/>
        <v>0</v>
      </c>
      <c r="F53" s="14">
        <f t="shared" si="12"/>
        <v>0</v>
      </c>
      <c r="G53" s="14">
        <f t="shared" si="12"/>
        <v>0</v>
      </c>
      <c r="H53" s="15">
        <f t="shared" si="12"/>
        <v>0</v>
      </c>
    </row>
    <row r="54" spans="1:8" x14ac:dyDescent="0.25">
      <c r="A54" s="8"/>
      <c r="B54" s="9" t="s">
        <v>59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1">
        <v>0</v>
      </c>
    </row>
    <row r="55" spans="1:8" x14ac:dyDescent="0.25">
      <c r="A55" s="8"/>
      <c r="B55" s="9" t="s">
        <v>60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1">
        <v>0</v>
      </c>
    </row>
    <row r="56" spans="1:8" x14ac:dyDescent="0.25">
      <c r="A56" s="8"/>
      <c r="B56" s="9" t="s">
        <v>61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1">
        <v>0</v>
      </c>
    </row>
    <row r="57" spans="1:8" x14ac:dyDescent="0.25">
      <c r="A57" s="12" t="s">
        <v>62</v>
      </c>
      <c r="B57" s="13"/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</row>
    <row r="58" spans="1:8" x14ac:dyDescent="0.25">
      <c r="A58" s="8"/>
      <c r="B58" s="9" t="s">
        <v>63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1">
        <v>0</v>
      </c>
    </row>
    <row r="59" spans="1:8" x14ac:dyDescent="0.25">
      <c r="A59" s="8"/>
      <c r="B59" s="9" t="s">
        <v>64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1">
        <v>0</v>
      </c>
    </row>
    <row r="60" spans="1:8" x14ac:dyDescent="0.25">
      <c r="A60" s="8"/>
      <c r="B60" s="9" t="s">
        <v>65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1">
        <v>0</v>
      </c>
    </row>
    <row r="61" spans="1:8" x14ac:dyDescent="0.25">
      <c r="A61" s="8"/>
      <c r="B61" s="9" t="s">
        <v>66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1">
        <v>0</v>
      </c>
    </row>
    <row r="62" spans="1:8" x14ac:dyDescent="0.25">
      <c r="A62" s="8"/>
      <c r="B62" s="9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1">
        <v>0</v>
      </c>
    </row>
    <row r="63" spans="1:8" x14ac:dyDescent="0.25">
      <c r="A63" s="8"/>
      <c r="B63" s="9" t="s">
        <v>68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1">
        <v>0</v>
      </c>
    </row>
    <row r="64" spans="1:8" x14ac:dyDescent="0.25">
      <c r="A64" s="8"/>
      <c r="B64" s="9" t="s">
        <v>69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1">
        <v>0</v>
      </c>
    </row>
    <row r="65" spans="1:8" x14ac:dyDescent="0.25">
      <c r="A65" s="12" t="s">
        <v>70</v>
      </c>
      <c r="B65" s="13"/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5">
        <v>0</v>
      </c>
    </row>
    <row r="66" spans="1:8" x14ac:dyDescent="0.25">
      <c r="A66" s="8"/>
      <c r="B66" s="9" t="s">
        <v>71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1">
        <v>0</v>
      </c>
    </row>
    <row r="67" spans="1:8" x14ac:dyDescent="0.25">
      <c r="A67" s="8"/>
      <c r="B67" s="9" t="s">
        <v>72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1">
        <v>0</v>
      </c>
    </row>
    <row r="68" spans="1:8" x14ac:dyDescent="0.25">
      <c r="A68" s="8"/>
      <c r="B68" s="9" t="s">
        <v>73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1">
        <v>0</v>
      </c>
    </row>
    <row r="69" spans="1:8" x14ac:dyDescent="0.25">
      <c r="A69" s="12" t="s">
        <v>74</v>
      </c>
      <c r="B69" s="13"/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5">
        <v>0</v>
      </c>
    </row>
    <row r="70" spans="1:8" x14ac:dyDescent="0.25">
      <c r="A70" s="8"/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1">
        <v>0</v>
      </c>
    </row>
    <row r="71" spans="1:8" x14ac:dyDescent="0.25">
      <c r="A71" s="8"/>
      <c r="B71" s="9" t="s">
        <v>76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1">
        <v>0</v>
      </c>
    </row>
    <row r="72" spans="1:8" x14ac:dyDescent="0.25">
      <c r="A72" s="8"/>
      <c r="B72" s="9" t="s">
        <v>77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1">
        <v>0</v>
      </c>
    </row>
    <row r="73" spans="1:8" x14ac:dyDescent="0.25">
      <c r="A73" s="8"/>
      <c r="B73" s="9" t="s">
        <v>78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1">
        <v>0</v>
      </c>
    </row>
    <row r="74" spans="1:8" x14ac:dyDescent="0.25">
      <c r="A74" s="8"/>
      <c r="B74" s="9" t="s">
        <v>79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1">
        <v>0</v>
      </c>
    </row>
    <row r="75" spans="1:8" x14ac:dyDescent="0.25">
      <c r="A75" s="8"/>
      <c r="B75" s="9" t="s">
        <v>80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1">
        <v>0</v>
      </c>
    </row>
    <row r="76" spans="1:8" x14ac:dyDescent="0.25">
      <c r="A76" s="8"/>
      <c r="B76" s="9" t="s">
        <v>81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1">
        <v>0</v>
      </c>
    </row>
    <row r="77" spans="1:8" x14ac:dyDescent="0.25">
      <c r="A77" s="2"/>
      <c r="B77" s="3" t="s">
        <v>82</v>
      </c>
      <c r="C77" s="4">
        <f>+C5+C13+C23+C33+C43+C53+C57+C65+C69</f>
        <v>1301677200</v>
      </c>
      <c r="D77" s="4">
        <f t="shared" ref="D77:H77" si="13">+D5+D13+D23+D33+D43+D53+D57+D65+D69</f>
        <v>37223975.539999992</v>
      </c>
      <c r="E77" s="4">
        <f t="shared" si="13"/>
        <v>1338901175.54</v>
      </c>
      <c r="F77" s="4">
        <f>+F5+F13+F23+F33+F43+F53+F57+F65+F69</f>
        <v>1348587264.6700001</v>
      </c>
      <c r="G77" s="4">
        <f t="shared" si="13"/>
        <v>1340867113.51</v>
      </c>
      <c r="H77" s="27">
        <f t="shared" si="13"/>
        <v>-9686089.1299999766</v>
      </c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26" t="s">
        <v>83</v>
      </c>
      <c r="B79" s="26"/>
      <c r="C79" s="26"/>
      <c r="D79" s="26"/>
      <c r="E79" s="26"/>
      <c r="F79" s="26"/>
      <c r="G79" s="26"/>
      <c r="H79" s="26"/>
    </row>
  </sheetData>
  <mergeCells count="5">
    <mergeCell ref="A1:H1"/>
    <mergeCell ref="C2:G2"/>
    <mergeCell ref="A2:B4"/>
    <mergeCell ref="H2:H3"/>
    <mergeCell ref="A79:H79"/>
  </mergeCells>
  <pageMargins left="0.89" right="0.7" top="0.75" bottom="0.75" header="0.2800000000000000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EAEPEO_GRO_FGE_04_20</vt:lpstr>
      <vt:lpstr>EAEPEO_GRO_FGE_04_20!Área_de_impresión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2021-05-05T17:45:24Z</cp:lastPrinted>
  <dcterms:created xsi:type="dcterms:W3CDTF">2019-04-24T17:30:44Z</dcterms:created>
  <dcterms:modified xsi:type="dcterms:W3CDTF">2021-05-05T17:45:33Z</dcterms:modified>
</cp:coreProperties>
</file>